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y Drive/Sınav Komisyonu/2021-2022- Güz Yarıyılı/büt/"/>
    </mc:Choice>
  </mc:AlternateContent>
  <xr:revisionPtr revIDLastSave="0" documentId="13_ncr:1_{BFE26DD3-A575-2E45-A994-59DB70D111A6}" xr6:coauthVersionLast="47" xr6:coauthVersionMax="47" xr10:uidLastSave="{00000000-0000-0000-0000-000000000000}"/>
  <bookViews>
    <workbookView xWindow="1340" yWindow="460" windowWidth="24260" windowHeight="13840" tabRatio="718" xr2:uid="{00000000-000D-0000-FFFF-FFFF00000000}"/>
  </bookViews>
  <sheets>
    <sheet name="İŞL" sheetId="27" r:id="rId1"/>
    <sheet name="Sayfa1" sheetId="28" r:id="rId2"/>
    <sheet name="Sayfa2" sheetId="29" r:id="rId3"/>
    <sheet name="Sayfa3" sheetId="30" r:id="rId4"/>
    <sheet name="Sayfa4" sheetId="31" r:id="rId5"/>
    <sheet name="Sayfa5" sheetId="32" r:id="rId6"/>
  </sheets>
  <definedNames>
    <definedName name="_xlnm.Print_Area" localSheetId="0">İŞL!$A$1:$O$52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28" l="1"/>
  <c r="M53" i="28"/>
  <c r="H53" i="28"/>
  <c r="K52" i="28"/>
  <c r="K53" i="28"/>
  <c r="C52" i="28"/>
  <c r="C53" i="28"/>
  <c r="I12" i="28"/>
  <c r="I13" i="28"/>
  <c r="I14" i="28"/>
  <c r="I15" i="28"/>
  <c r="I16" i="28"/>
  <c r="I17" i="28"/>
  <c r="I18" i="28"/>
  <c r="I3" i="28"/>
  <c r="I4" i="28"/>
  <c r="I5" i="28"/>
  <c r="I6" i="28"/>
  <c r="I7" i="28"/>
  <c r="I8" i="28"/>
  <c r="I9" i="28"/>
  <c r="I10" i="28"/>
  <c r="I11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2" i="28"/>
  <c r="H3" i="28"/>
  <c r="H4" i="28"/>
  <c r="H5" i="28"/>
  <c r="H6" i="28"/>
  <c r="H51" i="28"/>
  <c r="H7" i="28"/>
  <c r="H8" i="28"/>
  <c r="H9" i="28"/>
  <c r="H10" i="28"/>
  <c r="H11" i="28"/>
  <c r="H12" i="28"/>
  <c r="H13" i="28"/>
  <c r="H15" i="28"/>
  <c r="H16" i="28"/>
  <c r="H17" i="28"/>
  <c r="H19" i="28"/>
  <c r="H20" i="28"/>
  <c r="H21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2" i="28"/>
  <c r="M17" i="28"/>
  <c r="M18" i="28"/>
  <c r="M33" i="28"/>
  <c r="M34" i="28"/>
  <c r="N10" i="28"/>
  <c r="N13" i="28"/>
  <c r="N16" i="28"/>
  <c r="N26" i="28"/>
  <c r="N29" i="28"/>
  <c r="N32" i="28"/>
  <c r="F48" i="28"/>
  <c r="F49" i="28"/>
  <c r="F50" i="28"/>
  <c r="F7" i="28"/>
  <c r="F8" i="28"/>
  <c r="F9" i="28"/>
  <c r="F15" i="28"/>
  <c r="F16" i="28"/>
  <c r="F22" i="28"/>
  <c r="F23" i="28"/>
  <c r="F29" i="28"/>
  <c r="F41" i="28"/>
  <c r="E51" i="28"/>
  <c r="G3" i="28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2" i="28"/>
  <c r="L35" i="28"/>
  <c r="M35" i="28"/>
  <c r="L3" i="28"/>
  <c r="M3" i="28"/>
  <c r="L4" i="28"/>
  <c r="M4" i="28"/>
  <c r="L5" i="28"/>
  <c r="M5" i="28"/>
  <c r="L6" i="28"/>
  <c r="M6" i="28"/>
  <c r="L7" i="28"/>
  <c r="M7" i="28"/>
  <c r="L8" i="28"/>
  <c r="M8" i="28"/>
  <c r="L9" i="28"/>
  <c r="M9" i="28"/>
  <c r="L10" i="28"/>
  <c r="M10" i="28"/>
  <c r="L11" i="28"/>
  <c r="M11" i="28"/>
  <c r="L12" i="28"/>
  <c r="M12" i="28"/>
  <c r="L13" i="28"/>
  <c r="M13" i="28"/>
  <c r="L14" i="28"/>
  <c r="M14" i="28"/>
  <c r="L15" i="28"/>
  <c r="M15" i="28"/>
  <c r="L16" i="28"/>
  <c r="M16" i="28"/>
  <c r="L17" i="28"/>
  <c r="N17" i="28"/>
  <c r="L18" i="28"/>
  <c r="N18" i="28"/>
  <c r="L19" i="28"/>
  <c r="M19" i="28"/>
  <c r="L20" i="28"/>
  <c r="M20" i="28"/>
  <c r="L21" i="28"/>
  <c r="M21" i="28"/>
  <c r="L22" i="28"/>
  <c r="M22" i="28"/>
  <c r="L23" i="28"/>
  <c r="M23" i="28"/>
  <c r="L24" i="28"/>
  <c r="M24" i="28"/>
  <c r="L25" i="28"/>
  <c r="M25" i="28"/>
  <c r="L26" i="28"/>
  <c r="M26" i="28"/>
  <c r="L27" i="28"/>
  <c r="M27" i="28"/>
  <c r="L28" i="28"/>
  <c r="M28" i="28"/>
  <c r="L29" i="28"/>
  <c r="M29" i="28"/>
  <c r="L30" i="28"/>
  <c r="M30" i="28"/>
  <c r="L31" i="28"/>
  <c r="M31" i="28"/>
  <c r="L32" i="28"/>
  <c r="M32" i="28"/>
  <c r="L33" i="28"/>
  <c r="N33" i="28"/>
  <c r="L34" i="28"/>
  <c r="N34" i="28"/>
  <c r="L2" i="28"/>
  <c r="M2" i="28"/>
  <c r="A3" i="28"/>
  <c r="A38" i="28" s="1"/>
  <c r="A4" i="28"/>
  <c r="A39" i="28" s="1"/>
  <c r="A5" i="28"/>
  <c r="A40" i="28" s="1"/>
  <c r="A6" i="28"/>
  <c r="A41" i="28" s="1"/>
  <c r="A7" i="28"/>
  <c r="A42" i="28" s="1"/>
  <c r="A8" i="28"/>
  <c r="A43" i="28" s="1"/>
  <c r="A9" i="28"/>
  <c r="A44" i="28" s="1"/>
  <c r="A10" i="28"/>
  <c r="A45" i="28" s="1"/>
  <c r="A11" i="28"/>
  <c r="A46" i="28" s="1"/>
  <c r="A12" i="28"/>
  <c r="A47" i="28" s="1"/>
  <c r="A13" i="28"/>
  <c r="A48" i="28" s="1"/>
  <c r="A14" i="28"/>
  <c r="A49" i="28" s="1"/>
  <c r="A15" i="28"/>
  <c r="A50" i="28" s="1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2" i="28"/>
  <c r="A37" i="28" s="1"/>
  <c r="J3" i="28"/>
  <c r="J4" i="28"/>
  <c r="J5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2" i="28"/>
  <c r="D3" i="28"/>
  <c r="F3" i="28"/>
  <c r="D4" i="28"/>
  <c r="F4" i="28"/>
  <c r="D5" i="28"/>
  <c r="F5" i="28"/>
  <c r="D6" i="28"/>
  <c r="F6" i="28"/>
  <c r="D9" i="28"/>
  <c r="D10" i="28"/>
  <c r="F10" i="28"/>
  <c r="D11" i="28"/>
  <c r="F11" i="28"/>
  <c r="D12" i="28"/>
  <c r="F12" i="28"/>
  <c r="D13" i="28"/>
  <c r="F13" i="28"/>
  <c r="D14" i="28"/>
  <c r="F14" i="28"/>
  <c r="D17" i="28"/>
  <c r="F17" i="28"/>
  <c r="D18" i="28"/>
  <c r="F18" i="28"/>
  <c r="D19" i="28"/>
  <c r="F19" i="28"/>
  <c r="D20" i="28"/>
  <c r="F20" i="28"/>
  <c r="D21" i="28"/>
  <c r="F21" i="28"/>
  <c r="D24" i="28"/>
  <c r="F24" i="28"/>
  <c r="D25" i="28"/>
  <c r="F25" i="28"/>
  <c r="D26" i="28"/>
  <c r="F26" i="28"/>
  <c r="D27" i="28"/>
  <c r="F27" i="28"/>
  <c r="D28" i="28"/>
  <c r="F28" i="28"/>
  <c r="D30" i="28"/>
  <c r="F30" i="28"/>
  <c r="D31" i="28"/>
  <c r="F31" i="28"/>
  <c r="D32" i="28"/>
  <c r="F32" i="28"/>
  <c r="D33" i="28"/>
  <c r="F33" i="28"/>
  <c r="D34" i="28"/>
  <c r="F34" i="28"/>
  <c r="D35" i="28"/>
  <c r="F35" i="28"/>
  <c r="D36" i="28"/>
  <c r="F36" i="28"/>
  <c r="D37" i="28"/>
  <c r="F37" i="28"/>
  <c r="D38" i="28"/>
  <c r="F38" i="28"/>
  <c r="D39" i="28"/>
  <c r="F39" i="28"/>
  <c r="D40" i="28"/>
  <c r="F40" i="28"/>
  <c r="D41" i="28"/>
  <c r="D42" i="28"/>
  <c r="F42" i="28"/>
  <c r="D43" i="28"/>
  <c r="F43" i="28"/>
  <c r="D44" i="28"/>
  <c r="F44" i="28"/>
  <c r="D45" i="28"/>
  <c r="F45" i="28"/>
  <c r="D46" i="28"/>
  <c r="F46" i="28"/>
  <c r="D47" i="28"/>
  <c r="F47" i="28"/>
  <c r="D2" i="28"/>
  <c r="F2" i="28"/>
  <c r="B3" i="28"/>
  <c r="B4" i="28"/>
  <c r="B5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3" i="28"/>
  <c r="B34" i="28"/>
  <c r="B35" i="28"/>
  <c r="B2" i="28"/>
  <c r="O52" i="28"/>
  <c r="P52" i="28"/>
  <c r="N31" i="28"/>
  <c r="N15" i="28"/>
  <c r="N30" i="28"/>
  <c r="N14" i="28"/>
  <c r="N28" i="28"/>
  <c r="N12" i="28"/>
  <c r="N27" i="28"/>
  <c r="N11" i="28"/>
  <c r="N25" i="28"/>
  <c r="N9" i="28"/>
  <c r="N24" i="28"/>
  <c r="N8" i="28"/>
  <c r="N23" i="28"/>
  <c r="N7" i="28"/>
  <c r="N22" i="28"/>
  <c r="N6" i="28"/>
  <c r="N21" i="28"/>
  <c r="N5" i="28"/>
  <c r="N2" i="28"/>
  <c r="N20" i="28"/>
  <c r="N4" i="28"/>
  <c r="N35" i="28"/>
  <c r="N19" i="28"/>
  <c r="N3" i="28"/>
  <c r="J51" i="28"/>
  <c r="D51" i="28"/>
  <c r="L51" i="28"/>
  <c r="G51" i="28"/>
  <c r="C51" i="28"/>
</calcChain>
</file>

<file path=xl/sharedStrings.xml><?xml version="1.0" encoding="utf-8"?>
<sst xmlns="http://schemas.openxmlformats.org/spreadsheetml/2006/main" count="683" uniqueCount="336">
  <si>
    <t>Saat</t>
  </si>
  <si>
    <t>Dersin Adı</t>
  </si>
  <si>
    <t>Öğretim Elemanı</t>
  </si>
  <si>
    <t>Mevcut</t>
  </si>
  <si>
    <t>Sınav Yeri</t>
  </si>
  <si>
    <t>Gözetmen</t>
  </si>
  <si>
    <t>T.C.</t>
  </si>
  <si>
    <t>Dersin Kodu</t>
  </si>
  <si>
    <t>(Form No: FR- 466; Revizyon Tarihi: 29.05.2018; Revizyon No:02)</t>
  </si>
  <si>
    <t>PAZARTESİ</t>
  </si>
  <si>
    <t>SALI</t>
  </si>
  <si>
    <t>ÇARŞAMBA</t>
  </si>
  <si>
    <t>Dekan</t>
  </si>
  <si>
    <t>TARİH</t>
  </si>
  <si>
    <t>GÜN</t>
  </si>
  <si>
    <t>TÜRK DİLİ-I</t>
  </si>
  <si>
    <t>Sınıf</t>
  </si>
  <si>
    <t>CUMA</t>
  </si>
  <si>
    <t>Prof. Dr. Nur ÇETİN</t>
  </si>
  <si>
    <t>KIRŞEHİR AHİ EVRAN ÜNİVERSİTESİ İKTİSADİ VE İDARİ BİLİMLER FAKÜLTESİ</t>
  </si>
  <si>
    <t>Bölüm Başkanı</t>
  </si>
  <si>
    <t xml:space="preserve">09.11.2021
</t>
  </si>
  <si>
    <t xml:space="preserve">08.11.2021
</t>
  </si>
  <si>
    <t xml:space="preserve">10.11.2021
</t>
  </si>
  <si>
    <t xml:space="preserve">11.11.2021
</t>
  </si>
  <si>
    <t xml:space="preserve">12.11.2021
</t>
  </si>
  <si>
    <t>F.ÇELİK</t>
  </si>
  <si>
    <t>S.YILDIZ</t>
  </si>
  <si>
    <t>C.KABADAYI</t>
  </si>
  <si>
    <t>E.ŞENER</t>
  </si>
  <si>
    <t>İŞLETME BÖLÜMÜ 2021 / 2022 EĞİTİM-ÖĞRETİM YILI GÜZ DÖNEMİ</t>
  </si>
  <si>
    <t>İktisada Giriş</t>
  </si>
  <si>
    <t>İşletme Matematiği I</t>
  </si>
  <si>
    <t>M.MARUF</t>
  </si>
  <si>
    <t>Muhasebe I</t>
  </si>
  <si>
    <t>A.ÜNSAL</t>
  </si>
  <si>
    <t>Davranış Bilimleri</t>
  </si>
  <si>
    <t>İşletme Bilimine Giriş</t>
  </si>
  <si>
    <t>M.ÖZATA</t>
  </si>
  <si>
    <t>Yabancı Dil I</t>
  </si>
  <si>
    <t>M.MESCİGİL</t>
  </si>
  <si>
    <t>AİİT I</t>
  </si>
  <si>
    <t>Dönem Sonu Muhasebe İşlemleri</t>
  </si>
  <si>
    <t>Fnansal Yönetim I</t>
  </si>
  <si>
    <t>K.DEMİRGÜNEŞ</t>
  </si>
  <si>
    <t>Pazarlama İlkeleri</t>
  </si>
  <si>
    <t>B.DEMİRGÜNEŞ</t>
  </si>
  <si>
    <t>Ticaret Hukuku</t>
  </si>
  <si>
    <t>P.KAYA</t>
  </si>
  <si>
    <t>Makro İktisat</t>
  </si>
  <si>
    <t>O.KIZILKAYA</t>
  </si>
  <si>
    <t>Üretim ve İşlemler Yönetimi I</t>
  </si>
  <si>
    <t>Örgüt Teorisi</t>
  </si>
  <si>
    <t>Girişimcilik</t>
  </si>
  <si>
    <t>F.ÇETİNKAYA</t>
  </si>
  <si>
    <t>Maliyet Muhasebesi I</t>
  </si>
  <si>
    <t>Satış Yönetimi</t>
  </si>
  <si>
    <t>D.AKGÜL</t>
  </si>
  <si>
    <t>Kadın ve Aile</t>
  </si>
  <si>
    <t>Çalışma Sermayesi Yönetimi</t>
  </si>
  <si>
    <t>Y.İLTAŞ</t>
  </si>
  <si>
    <t>Liderlik</t>
  </si>
  <si>
    <t>Sosyal Bilimlerde Araştırma Yöntemleri</t>
  </si>
  <si>
    <t>E.GÜREŞCİ</t>
  </si>
  <si>
    <t>Stratejik Yönetim</t>
  </si>
  <si>
    <t>Bilgi Yönetimi</t>
  </si>
  <si>
    <t>Pazarlama Araştırması</t>
  </si>
  <si>
    <t>Kurumsal Yönetim</t>
  </si>
  <si>
    <t>Sermaye Piyasaları</t>
  </si>
  <si>
    <t>Yönetim Muhasebesi</t>
  </si>
  <si>
    <t>Reklamcılık</t>
  </si>
  <si>
    <t>Kooperatiflerde Güncel Ekonomik Sorunlar</t>
  </si>
  <si>
    <t>2017 Müfredatı</t>
  </si>
  <si>
    <t>İKT171</t>
  </si>
  <si>
    <t>Genel İktisat I</t>
  </si>
  <si>
    <t>ENF101</t>
  </si>
  <si>
    <t>Temel Bilgisayar Bilimleri</t>
  </si>
  <si>
    <t>Ş.FINDIK</t>
  </si>
  <si>
    <t>İŞL107</t>
  </si>
  <si>
    <t>Matematik I</t>
  </si>
  <si>
    <t>İŞL103</t>
  </si>
  <si>
    <t>İŞL101</t>
  </si>
  <si>
    <t>İşletme Bilimine Giriş I</t>
  </si>
  <si>
    <t>YDL101</t>
  </si>
  <si>
    <t>AİTT101</t>
  </si>
  <si>
    <t>TDL101</t>
  </si>
  <si>
    <t>Türk Dili I</t>
  </si>
  <si>
    <t>İŞL201</t>
  </si>
  <si>
    <t>İKT271</t>
  </si>
  <si>
    <t>İstatistik I</t>
  </si>
  <si>
    <t>İKT273</t>
  </si>
  <si>
    <t>Mikro İktisat</t>
  </si>
  <si>
    <t>G.ÜÇLER</t>
  </si>
  <si>
    <t>İŞL205</t>
  </si>
  <si>
    <t>İŞL207</t>
  </si>
  <si>
    <t>İŞL209</t>
  </si>
  <si>
    <t>İŞL203</t>
  </si>
  <si>
    <t>Örgütsel  Davranış</t>
  </si>
  <si>
    <t>İŞL303</t>
  </si>
  <si>
    <t>Maliyet Muhasebesi</t>
  </si>
  <si>
    <t>İŞL345</t>
  </si>
  <si>
    <t>İŞL301</t>
  </si>
  <si>
    <t>İŞL343</t>
  </si>
  <si>
    <t>İŞL347</t>
  </si>
  <si>
    <t>Örgüt Geliştirme</t>
  </si>
  <si>
    <t>İŞL305</t>
  </si>
  <si>
    <t>İŞL341</t>
  </si>
  <si>
    <t>İŞL447</t>
  </si>
  <si>
    <t>İŞL443</t>
  </si>
  <si>
    <t>Muhasebe Denetimi</t>
  </si>
  <si>
    <t>İŞL404</t>
  </si>
  <si>
    <t>İŞL401</t>
  </si>
  <si>
    <t>Bitirme Tezi I</t>
  </si>
  <si>
    <t>İŞL441</t>
  </si>
  <si>
    <t>İŞL445</t>
  </si>
  <si>
    <t>Çalışma Hukuku</t>
  </si>
  <si>
    <t>Ö.ÇETİNKAYA</t>
  </si>
  <si>
    <t>İŞL403</t>
  </si>
  <si>
    <t>Araştırma Yöntem ve Teknikleri</t>
  </si>
  <si>
    <t>AİİT-1</t>
  </si>
  <si>
    <t>2012 Müfredatı</t>
  </si>
  <si>
    <t>PERŞEMBE</t>
  </si>
  <si>
    <t>Prof. Dr. Musa ÖZATA</t>
  </si>
  <si>
    <t>SBKY</t>
  </si>
  <si>
    <t>Uİ</t>
  </si>
  <si>
    <t>MALİYE</t>
  </si>
  <si>
    <t>İKTİSAT BÖLÜMÜ 2021 / 2022 EĞİTİM-ÖĞRETİM YILI GÜZ DÖNEMİ</t>
  </si>
  <si>
    <t>VİZE SINAV PROGRAMI (N.Ö. -  İ.Ö.)</t>
  </si>
  <si>
    <t>İKTİSADA GİRİŞ-I</t>
  </si>
  <si>
    <t>Dr. Öğr. Üyesi Fatih ÇELİK</t>
  </si>
  <si>
    <t>Doç Dr. Gülbahar ÜÇLER</t>
  </si>
  <si>
    <t>231131105</t>
  </si>
  <si>
    <t>ULUSLARARASI İKTİSAT TEORİSİ</t>
  </si>
  <si>
    <t>Doç. Dr. OKTAY KIZILKAYA</t>
  </si>
  <si>
    <t>231141101</t>
  </si>
  <si>
    <t>İKTİSADİ BÜYÜME</t>
  </si>
  <si>
    <t>Hukukun Temel Kavramları</t>
  </si>
  <si>
    <t>Dr. Öğr. Üyesi Hüseyin ERTUĞRUL</t>
  </si>
  <si>
    <t>231311104</t>
  </si>
  <si>
    <t>İktisatçılar İçin Matematik-I</t>
  </si>
  <si>
    <t>Dr. Öğr. Üyesi MUHAMMED MARUF</t>
  </si>
  <si>
    <t>İstatistik</t>
  </si>
  <si>
    <t>Dr. Öğr. Üyesi Muhammed MARUF</t>
  </si>
  <si>
    <t>231241102</t>
  </si>
  <si>
    <t>TÜKİYE EKONOMİSİ</t>
  </si>
  <si>
    <t>Dr. Öğr. Üyesi OKTAY AKTÜRK</t>
  </si>
  <si>
    <t>MUHASEBE-I</t>
  </si>
  <si>
    <t>Dr. Öğr. Üyesi Hatice Pınar KAYA</t>
  </si>
  <si>
    <t>Doç. Dr. EMİNE ŞENER</t>
  </si>
  <si>
    <t>231121103</t>
  </si>
  <si>
    <t>MAKRO İKTİSAT-I</t>
  </si>
  <si>
    <t>231231101</t>
  </si>
  <si>
    <t>EKONOMETRİ-I</t>
  </si>
  <si>
    <t>Doç. Dr. GÜLBAHAR ÜÇLER</t>
  </si>
  <si>
    <t>231141205</t>
  </si>
  <si>
    <t>SANAYİ İKTİSADI</t>
  </si>
  <si>
    <t>Dr. Öğr. Üyesi FATİH ÇELİK</t>
  </si>
  <si>
    <t>231211105</t>
  </si>
  <si>
    <t>TOPLUMBİLİM</t>
  </si>
  <si>
    <t>Dr. Öğr. Üyesi DİLEK KELEŞ</t>
  </si>
  <si>
    <t>Borçlar Hukuku</t>
  </si>
  <si>
    <t>Öğr. Gör. Murat TURPÇU</t>
  </si>
  <si>
    <t>231141206</t>
  </si>
  <si>
    <t>SERMAYE PİYASALARI VE FİNANSAL...</t>
  </si>
  <si>
    <t>Doç. Dr. YÜKSEL İLTAŞ</t>
  </si>
  <si>
    <t>231131205</t>
  </si>
  <si>
    <t>Devlet Bütçesi</t>
  </si>
  <si>
    <t>Dr. Öğr. Üyesi HALE KIRMIZIOĞLU</t>
  </si>
  <si>
    <t>231231103</t>
  </si>
  <si>
    <t xml:space="preserve">Para Teorisi </t>
  </si>
  <si>
    <t>Doç. Dr. Ümit BULUT</t>
  </si>
  <si>
    <t>Okutman Ceren KABADAYI</t>
  </si>
  <si>
    <t>231141208</t>
  </si>
  <si>
    <t>Bilim Felsefesi</t>
  </si>
  <si>
    <t>Dr. Öğr. Üyesi OSMAN İNAN ŞENSES</t>
  </si>
  <si>
    <t>ATATÜRK İLKELERİ VE İNKILAP TARİHİ</t>
  </si>
  <si>
    <t>Öğr. Gör. Sıddık YILDIZ</t>
  </si>
  <si>
    <t>231121206</t>
  </si>
  <si>
    <t>Çevre Ekonomisine Giriş</t>
  </si>
  <si>
    <t>Ar. Gör. Dr. EMRAH SOFUOĞLU</t>
  </si>
  <si>
    <t>231131102</t>
  </si>
  <si>
    <t>MALİYE TEORİSİ</t>
  </si>
  <si>
    <t>231141213</t>
  </si>
  <si>
    <t>İktisat Metodolojisi ve Araştı...</t>
  </si>
  <si>
    <t>YABANCI DİL-I: İNGİLİZCE</t>
  </si>
  <si>
    <t>Öğr. Gör. Mürevvet MESCİGİL</t>
  </si>
  <si>
    <t xml:space="preserve">13.11.2021
</t>
  </si>
  <si>
    <t>CUMARTESİ</t>
  </si>
  <si>
    <t>231111104</t>
  </si>
  <si>
    <t>İŞLETME BİLİMİNE GİRİŞ</t>
  </si>
  <si>
    <t>Dr. Öğr. Üyesi FATİH FERHAT ÇETİNKAYA</t>
  </si>
  <si>
    <t>231121101</t>
  </si>
  <si>
    <t>İKTİSAT TARİHİ</t>
  </si>
  <si>
    <t>231131212</t>
  </si>
  <si>
    <t>Osmanlı İktisat Tarihi</t>
  </si>
  <si>
    <t>231141203</t>
  </si>
  <si>
    <t>KONJONKTÜR TEORİLERİ</t>
  </si>
  <si>
    <t xml:space="preserve">14.11.2021
</t>
  </si>
  <si>
    <t>PAZAR</t>
  </si>
  <si>
    <t>231131206</t>
  </si>
  <si>
    <t>Finansal Yönetim/Finansal Yönetimin Temelleri</t>
  </si>
  <si>
    <t>2 ve 3 sınıf</t>
  </si>
  <si>
    <t>231231203</t>
  </si>
  <si>
    <t>TARIM EKONOMİSİ</t>
  </si>
  <si>
    <t>Doç. Dr. ERTUĞRUL GÜREŞCİ</t>
  </si>
  <si>
    <t>231141214</t>
  </si>
  <si>
    <t>İktisat ve Etik</t>
  </si>
  <si>
    <t>231231202</t>
  </si>
  <si>
    <t>MAKRO İKTİSADİ MODELLER</t>
  </si>
  <si>
    <t>Doç. Dr. Oktay Kızılkaya</t>
  </si>
  <si>
    <t>ULUSLARARASI İLİŞKİLER BÖLÜMÜ 2021 / 2022 EĞİTİM-ÖĞRETİM YILI GÜZ DÖNEMİ</t>
  </si>
  <si>
    <t>Iktisat I</t>
  </si>
  <si>
    <t>Dr.Öğr.Üyesi Fatih Çelik</t>
  </si>
  <si>
    <t>Türk Dış Politikası I</t>
  </si>
  <si>
    <t>Doç. Dr. Erman Akıllı</t>
  </si>
  <si>
    <t>Prof. Dr. Nur Çetin</t>
  </si>
  <si>
    <t>Bölgesel Politika: Orta Asya</t>
  </si>
  <si>
    <t>Dr.Öğr.Üyesi Hüseyin Ertuğrul</t>
  </si>
  <si>
    <t>Uluslararası Hukuk I</t>
  </si>
  <si>
    <t>Dr. Öğr. Üyesi Burak Güneş</t>
  </si>
  <si>
    <t>European Law</t>
  </si>
  <si>
    <t>Dr. Öğr. Üyesi Oğuz Güner</t>
  </si>
  <si>
    <t>Öğr.Gör. Dr. Sinan Baran</t>
  </si>
  <si>
    <t>Theories of IR</t>
  </si>
  <si>
    <t>Doç. Dr. Öner AKGÜL</t>
  </si>
  <si>
    <t>Türk Dış Politikası III</t>
  </si>
  <si>
    <t>World Conflict Areas I</t>
  </si>
  <si>
    <t>Sosyoloji</t>
  </si>
  <si>
    <t>Dr.Öğr.Üyesi Ender Korkmaz</t>
  </si>
  <si>
    <t>Negotiation Tech.</t>
  </si>
  <si>
    <t>Öğr. Gör. Dr. Sinan Baran</t>
  </si>
  <si>
    <t>Uluslararası Hukukta Kuvvet Kullanımı</t>
  </si>
  <si>
    <t>Dr Öğr. Üyesi Burak Güneş</t>
  </si>
  <si>
    <t>Uygarlık Tarihi</t>
  </si>
  <si>
    <t>Prof. Dr. Ahmet Gökbel</t>
  </si>
  <si>
    <t>Siyasi Düşünceler Tarihi</t>
  </si>
  <si>
    <t>Dr. Baybars Öğün</t>
  </si>
  <si>
    <t>Uluslararası İlişkilerde Savaş</t>
  </si>
  <si>
    <t>Change and Modernization</t>
  </si>
  <si>
    <t>Dr. Öğr. Üyesi Ayşe Ataş</t>
  </si>
  <si>
    <t>Introduction to IR</t>
  </si>
  <si>
    <t>Petropolitik</t>
  </si>
  <si>
    <t>Current International Issues I</t>
  </si>
  <si>
    <t>Temel Bilgi Teknolojileri K.</t>
  </si>
  <si>
    <t>Öğr.Gör. Şaban Fındık</t>
  </si>
  <si>
    <t>Medeni Hukuk</t>
  </si>
  <si>
    <t>Öğr. Gör. Murat Turpçu</t>
  </si>
  <si>
    <t>Current Issues in International Law</t>
  </si>
  <si>
    <t>Ethnicity and Nationalism</t>
  </si>
  <si>
    <t>Doç. Dr. Sertan Akbaba</t>
  </si>
  <si>
    <t>Öğr. Gör. Ceren Kabadayı</t>
  </si>
  <si>
    <t>Diplomatic Language I</t>
  </si>
  <si>
    <t>Uluslararası Politik Ekonomi</t>
  </si>
  <si>
    <t>Öğr. Gör. Sıddık Yıldız</t>
  </si>
  <si>
    <t>Siyasi Tarih II</t>
  </si>
  <si>
    <t>European Identity</t>
  </si>
  <si>
    <t>Uluslararası İnsan Hakları</t>
  </si>
  <si>
    <t>MALİYE BÖLÜMÜ 2021 / 2022 EĞİTİM-ÖĞRETİM YILI GÜZ DÖNEMİ</t>
  </si>
  <si>
    <t>VİZE SINAV PROGRAMI (N.Ö.   -  İ.Ö.)</t>
  </si>
  <si>
    <t>İktisada Giriş-I</t>
  </si>
  <si>
    <t>Dr. Fethiye Burcu CEYLAN</t>
  </si>
  <si>
    <t>Maliye Politikası-I</t>
  </si>
  <si>
    <t>Kamu Maliyesi</t>
  </si>
  <si>
    <t>Dr. Öğr. Üyesi Zeynep AĞDEMİR</t>
  </si>
  <si>
    <t>Maliye Tarihi</t>
  </si>
  <si>
    <t>Uluslararası İktisat</t>
  </si>
  <si>
    <t>Doç. Dr. Oktay KIZILKAYA</t>
  </si>
  <si>
    <t>Devlet Borçları</t>
  </si>
  <si>
    <t>Dr. Cem AKIN</t>
  </si>
  <si>
    <t>Kamu Maliyesine Giriş</t>
  </si>
  <si>
    <t>İktisadi Düşünceler Tarihi</t>
  </si>
  <si>
    <t>Dr. Öğr. Üyesi Deniz ABUKAN</t>
  </si>
  <si>
    <t>Ekonometri-I</t>
  </si>
  <si>
    <t>ERŞEMBE</t>
  </si>
  <si>
    <t>Muhasebe-I</t>
  </si>
  <si>
    <t>Dr. Öğr. Üyesi Murat YÜKSEL</t>
  </si>
  <si>
    <t>Vergi Hukuku</t>
  </si>
  <si>
    <t>İdare Hukuku</t>
  </si>
  <si>
    <t>Dr. Öğr. Üyesi Selim BİÇEN</t>
  </si>
  <si>
    <t>Para Teorisi ve Politikası</t>
  </si>
  <si>
    <t>Öğr. Gör. Ceren KABADAYI</t>
  </si>
  <si>
    <t>Kamu Ekonomisi-I</t>
  </si>
  <si>
    <t>Kamu Mali Denetimi</t>
  </si>
  <si>
    <t>Prof . Dr. Nur ÇETİN</t>
  </si>
  <si>
    <t>SİYASET BİLİMİ VE KAMU YÖNETİMİ BÖLÜMÜ 2021 / 2022 EĞİTİM-ÖĞRETİM YILI GÜZ DÖNEMİ</t>
  </si>
  <si>
    <t>İktisat-I</t>
  </si>
  <si>
    <t>Yönetim Bilimi-I</t>
  </si>
  <si>
    <t>Ceza Hukuku</t>
  </si>
  <si>
    <t>H.ERTUĞRUL</t>
  </si>
  <si>
    <t>İnfaz Hukuku</t>
  </si>
  <si>
    <t>S.BİÇEN</t>
  </si>
  <si>
    <t>Z.AĞDEMİR</t>
  </si>
  <si>
    <t>Sosyoloji-I</t>
  </si>
  <si>
    <t>K.YAVAŞÇA</t>
  </si>
  <si>
    <t>Bilimsel Araştırma Teknikleri</t>
  </si>
  <si>
    <t>E.KORKMAZ</t>
  </si>
  <si>
    <t>Türk Siyasal Hayatı</t>
  </si>
  <si>
    <t>Genel Muhasebe</t>
  </si>
  <si>
    <t>H.P.KAYA</t>
  </si>
  <si>
    <t>Siyaset Bilimi-I</t>
  </si>
  <si>
    <t>F.YOZGAT</t>
  </si>
  <si>
    <t>Karşılaştırmalı Kamu Yön. (2015 Müfredatı)</t>
  </si>
  <si>
    <t>A.GÖKBEL</t>
  </si>
  <si>
    <t>Siyasal Düşünceler Tarihi-I</t>
  </si>
  <si>
    <t>İdari Yargı-I (2015 Müfredatı)</t>
  </si>
  <si>
    <t>Yerel Yönetimler</t>
  </si>
  <si>
    <t>Siyaset Sosyolojisi</t>
  </si>
  <si>
    <t>Türkiye'nin Toplumsal Yapısı</t>
  </si>
  <si>
    <t>İş Hayatı İçin Yabancı Dil-I (2015 Müfredatı)</t>
  </si>
  <si>
    <t>Yab. Dil. Ok. ve Kon.(2015 Müf.)</t>
  </si>
  <si>
    <t>M.TURPÇU</t>
  </si>
  <si>
    <t>İş ve Sosyal Güvenlik Hukuku</t>
  </si>
  <si>
    <t>Eşya Hukuku</t>
  </si>
  <si>
    <t>Yerel Yönetimler Maliyesi</t>
  </si>
  <si>
    <t>C.AKIN</t>
  </si>
  <si>
    <t>Kentleşme-I</t>
  </si>
  <si>
    <t>B.YILMAZ</t>
  </si>
  <si>
    <t>Kamu Yönetiminde Yeni Yaklaşımlar</t>
  </si>
  <si>
    <t>Mesleki Yabancı Dil</t>
  </si>
  <si>
    <t>O.E.ŞENEL</t>
  </si>
  <si>
    <t>YABANCI DİL-I</t>
  </si>
  <si>
    <t>saatler</t>
  </si>
  <si>
    <t>İŞLETME</t>
  </si>
  <si>
    <t>İKTİSAT</t>
  </si>
  <si>
    <t>Z7</t>
  </si>
  <si>
    <t>Z3</t>
  </si>
  <si>
    <t>AMFİ</t>
  </si>
  <si>
    <t>Gözetmenlik sayısı</t>
  </si>
  <si>
    <t>Maksimum</t>
  </si>
  <si>
    <t>BÜTÜNLEME SINAV PROGRAMI (N.Ö.)</t>
  </si>
  <si>
    <t xml:space="preserve">22.01.2022
</t>
  </si>
  <si>
    <t xml:space="preserve">23.01.2022
</t>
  </si>
  <si>
    <t xml:space="preserve">24.01.2022
</t>
  </si>
  <si>
    <t xml:space="preserve">25.01.2022
</t>
  </si>
  <si>
    <t xml:space="preserve">26.01.2022
</t>
  </si>
  <si>
    <t xml:space="preserve">27.01.2022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</si>
</sst>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14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Arial Tur"/>
      <charset val="162"/>
    </font>
    <font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rgb="FF000000"/>
      <name val="Arial"/>
      <charset val="1"/>
    </font>
    <font>
      <sz val="8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0">
    <xf numFmtId="0" fontId="0" fillId="0" borderId="0" xfId="0"/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20" fontId="0" fillId="2" borderId="1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shrinkToFit="1"/>
    </xf>
    <xf numFmtId="0" fontId="3" fillId="2" borderId="6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shrinkToFit="1"/>
    </xf>
    <xf numFmtId="0" fontId="3" fillId="2" borderId="9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1" fillId="2" borderId="10" xfId="0" applyFont="1" applyFill="1" applyBorder="1" applyAlignment="1">
      <alignment horizontal="center" vertical="center" textRotation="90" wrapText="1" shrinkToFit="1"/>
    </xf>
    <xf numFmtId="20" fontId="0" fillId="2" borderId="11" xfId="0" applyNumberFormat="1" applyFont="1" applyFill="1" applyBorder="1" applyAlignment="1">
      <alignment horizontal="center" vertical="center" shrinkToFit="1"/>
    </xf>
    <xf numFmtId="20" fontId="0" fillId="2" borderId="12" xfId="0" applyNumberFormat="1" applyFont="1" applyFill="1" applyBorder="1" applyAlignment="1">
      <alignment horizontal="center" vertical="center" shrinkToFit="1"/>
    </xf>
    <xf numFmtId="20" fontId="0" fillId="2" borderId="13" xfId="0" applyNumberFormat="1" applyFont="1" applyFill="1" applyBorder="1" applyAlignment="1">
      <alignment horizontal="center" vertical="center" shrinkToFit="1"/>
    </xf>
    <xf numFmtId="20" fontId="0" fillId="2" borderId="14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shrinkToFit="1"/>
    </xf>
    <xf numFmtId="0" fontId="3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textRotation="90" wrapText="1" shrinkToFit="1"/>
    </xf>
    <xf numFmtId="0" fontId="1" fillId="2" borderId="18" xfId="0" applyFont="1" applyFill="1" applyBorder="1" applyAlignment="1">
      <alignment horizontal="center" vertical="center" wrapText="1" shrinkToFit="1"/>
    </xf>
    <xf numFmtId="0" fontId="1" fillId="2" borderId="19" xfId="0" applyFont="1" applyFill="1" applyBorder="1" applyAlignment="1">
      <alignment horizontal="center" vertical="center" textRotation="90" wrapText="1" shrinkToFit="1"/>
    </xf>
    <xf numFmtId="0" fontId="1" fillId="2" borderId="20" xfId="0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 textRotation="90" wrapText="1" shrinkToFit="1"/>
    </xf>
    <xf numFmtId="0" fontId="1" fillId="2" borderId="33" xfId="0" applyFont="1" applyFill="1" applyBorder="1" applyAlignment="1">
      <alignment horizontal="center" vertical="center" textRotation="90" wrapText="1" shrinkToFit="1"/>
    </xf>
    <xf numFmtId="0" fontId="1" fillId="2" borderId="17" xfId="0" applyFont="1" applyFill="1" applyBorder="1" applyAlignment="1">
      <alignment horizontal="center" vertical="center" wrapText="1" shrinkToFit="1"/>
    </xf>
    <xf numFmtId="0" fontId="1" fillId="2" borderId="34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12" fillId="0" borderId="56" xfId="0" applyFont="1" applyFill="1" applyBorder="1" applyAlignment="1">
      <alignment horizontal="left" vertical="center" shrinkToFit="1"/>
    </xf>
    <xf numFmtId="0" fontId="12" fillId="0" borderId="57" xfId="0" applyFont="1" applyFill="1" applyBorder="1" applyAlignment="1">
      <alignment horizontal="left" vertical="center" shrinkToFit="1"/>
    </xf>
    <xf numFmtId="0" fontId="11" fillId="0" borderId="50" xfId="0" applyFont="1" applyFill="1" applyBorder="1" applyAlignment="1">
      <alignment horizontal="left" vertical="top"/>
    </xf>
    <xf numFmtId="0" fontId="12" fillId="0" borderId="50" xfId="0" applyFont="1" applyFill="1" applyBorder="1" applyAlignment="1">
      <alignment horizontal="left" vertical="center" shrinkToFit="1"/>
    </xf>
    <xf numFmtId="0" fontId="13" fillId="0" borderId="56" xfId="0" applyFont="1" applyFill="1" applyBorder="1" applyAlignment="1">
      <alignment horizontal="left" vertical="center" shrinkToFit="1"/>
    </xf>
    <xf numFmtId="0" fontId="13" fillId="0" borderId="58" xfId="0" applyFont="1" applyFill="1" applyBorder="1" applyAlignment="1">
      <alignment horizontal="left" vertical="center" shrinkToFit="1"/>
    </xf>
    <xf numFmtId="0" fontId="11" fillId="0" borderId="58" xfId="0" applyFont="1" applyFill="1" applyBorder="1" applyAlignment="1">
      <alignment horizontal="left" vertical="top"/>
    </xf>
    <xf numFmtId="0" fontId="1" fillId="0" borderId="51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left" vertical="center" shrinkToFit="1"/>
    </xf>
    <xf numFmtId="0" fontId="10" fillId="0" borderId="58" xfId="0" applyFont="1" applyFill="1" applyBorder="1" applyAlignment="1">
      <alignment horizontal="left" vertical="top"/>
    </xf>
    <xf numFmtId="0" fontId="10" fillId="0" borderId="59" xfId="0" applyFont="1" applyFill="1" applyBorder="1" applyAlignment="1">
      <alignment horizontal="left" vertical="top"/>
    </xf>
    <xf numFmtId="0" fontId="14" fillId="0" borderId="58" xfId="0" applyFont="1" applyFill="1" applyBorder="1" applyAlignment="1">
      <alignment horizontal="left" vertical="top"/>
    </xf>
    <xf numFmtId="0" fontId="10" fillId="0" borderId="60" xfId="0" applyFont="1" applyFill="1" applyBorder="1" applyAlignment="1">
      <alignment horizontal="left" vertical="top"/>
    </xf>
    <xf numFmtId="20" fontId="0" fillId="0" borderId="60" xfId="0" applyNumberFormat="1" applyFont="1" applyFill="1" applyBorder="1" applyAlignment="1">
      <alignment horizontal="center" vertical="center" shrinkToFit="1"/>
    </xf>
    <xf numFmtId="0" fontId="12" fillId="0" borderId="61" xfId="0" applyFont="1" applyFill="1" applyBorder="1" applyAlignment="1">
      <alignment horizontal="left" vertical="center" shrinkToFit="1"/>
    </xf>
    <xf numFmtId="0" fontId="12" fillId="0" borderId="62" xfId="0" applyFont="1" applyFill="1" applyBorder="1" applyAlignment="1">
      <alignment horizontal="left" vertical="center" shrinkToFit="1"/>
    </xf>
    <xf numFmtId="0" fontId="11" fillId="0" borderId="62" xfId="0" applyFont="1" applyFill="1" applyBorder="1" applyAlignment="1">
      <alignment horizontal="left" vertical="top"/>
    </xf>
    <xf numFmtId="0" fontId="11" fillId="0" borderId="61" xfId="0" applyFont="1" applyFill="1" applyBorder="1" applyAlignment="1">
      <alignment horizontal="left" vertical="top"/>
    </xf>
    <xf numFmtId="0" fontId="11" fillId="0" borderId="63" xfId="0" applyFont="1" applyFill="1" applyBorder="1" applyAlignment="1">
      <alignment horizontal="left" vertical="top"/>
    </xf>
    <xf numFmtId="0" fontId="13" fillId="0" borderId="62" xfId="0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horizontal="left" vertical="center" shrinkToFit="1"/>
    </xf>
    <xf numFmtId="0" fontId="10" fillId="0" borderId="62" xfId="0" applyFont="1" applyFill="1" applyBorder="1" applyAlignment="1">
      <alignment horizontal="left" vertical="top"/>
    </xf>
    <xf numFmtId="0" fontId="14" fillId="0" borderId="62" xfId="0" applyFont="1" applyFill="1" applyBorder="1" applyAlignment="1">
      <alignment horizontal="left"/>
    </xf>
    <xf numFmtId="20" fontId="0" fillId="0" borderId="58" xfId="0" applyNumberFormat="1" applyFont="1" applyFill="1" applyBorder="1" applyAlignment="1">
      <alignment horizontal="center" vertical="center" shrinkToFit="1"/>
    </xf>
    <xf numFmtId="20" fontId="0" fillId="0" borderId="56" xfId="0" applyNumberFormat="1" applyFont="1" applyFill="1" applyBorder="1" applyAlignment="1">
      <alignment horizontal="center" vertical="center" shrinkToFit="1"/>
    </xf>
    <xf numFmtId="20" fontId="0" fillId="0" borderId="57" xfId="0" applyNumberFormat="1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4" fillId="0" borderId="56" xfId="0" applyFont="1" applyFill="1" applyBorder="1" applyAlignment="1">
      <alignment horizontal="left"/>
    </xf>
    <xf numFmtId="0" fontId="3" fillId="0" borderId="5" xfId="0" applyFont="1" applyFill="1" applyBorder="1" applyAlignment="1">
      <alignment shrinkToFit="1"/>
    </xf>
    <xf numFmtId="0" fontId="3" fillId="0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3" fillId="0" borderId="0" xfId="0" applyFont="1" applyFill="1" applyAlignment="1">
      <alignment shrinkToFit="1"/>
    </xf>
    <xf numFmtId="0" fontId="3" fillId="0" borderId="7" xfId="0" applyFont="1" applyFill="1" applyBorder="1" applyAlignment="1">
      <alignment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shrinkToFit="1"/>
    </xf>
    <xf numFmtId="0" fontId="3" fillId="0" borderId="9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20" fontId="0" fillId="0" borderId="64" xfId="0" applyNumberFormat="1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left" vertical="center" shrinkToFit="1"/>
    </xf>
    <xf numFmtId="0" fontId="13" fillId="0" borderId="64" xfId="0" applyFont="1" applyFill="1" applyBorder="1" applyAlignment="1">
      <alignment horizontal="left" vertical="center" shrinkToFit="1"/>
    </xf>
    <xf numFmtId="0" fontId="13" fillId="0" borderId="40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left" vertical="center" shrinkToFit="1"/>
    </xf>
    <xf numFmtId="0" fontId="13" fillId="0" borderId="68" xfId="0" applyFont="1" applyFill="1" applyBorder="1" applyAlignment="1">
      <alignment horizontal="left" vertical="center" shrinkToFit="1"/>
    </xf>
    <xf numFmtId="0" fontId="13" fillId="0" borderId="38" xfId="0" applyFont="1" applyFill="1" applyBorder="1" applyAlignment="1">
      <alignment horizontal="left"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left" shrinkToFit="1"/>
    </xf>
    <xf numFmtId="0" fontId="12" fillId="0" borderId="59" xfId="0" applyFont="1" applyFill="1" applyBorder="1" applyAlignment="1">
      <alignment horizontal="left" vertical="center" shrinkToFit="1"/>
    </xf>
    <xf numFmtId="0" fontId="13" fillId="0" borderId="41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left" vertical="center" shrinkToFit="1"/>
    </xf>
    <xf numFmtId="0" fontId="12" fillId="0" borderId="63" xfId="0" applyFont="1" applyFill="1" applyBorder="1" applyAlignment="1">
      <alignment horizontal="left" vertical="center" shrinkToFit="1"/>
    </xf>
    <xf numFmtId="0" fontId="10" fillId="0" borderId="63" xfId="0" applyFont="1" applyFill="1" applyBorder="1" applyAlignment="1">
      <alignment horizontal="left"/>
    </xf>
    <xf numFmtId="0" fontId="11" fillId="0" borderId="57" xfId="0" applyFont="1" applyFill="1" applyBorder="1" applyAlignment="1">
      <alignment horizontal="left" vertical="top"/>
    </xf>
    <xf numFmtId="0" fontId="13" fillId="0" borderId="57" xfId="0" applyFont="1" applyFill="1" applyBorder="1" applyAlignment="1">
      <alignment horizontal="left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left" vertical="center" shrinkToFit="1"/>
    </xf>
    <xf numFmtId="0" fontId="13" fillId="0" borderId="60" xfId="0" applyFont="1" applyFill="1" applyBorder="1" applyAlignment="1">
      <alignment horizontal="left" vertical="center" shrinkToFit="1"/>
    </xf>
    <xf numFmtId="0" fontId="15" fillId="0" borderId="43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left" vertical="top"/>
    </xf>
    <xf numFmtId="20" fontId="0" fillId="0" borderId="10" xfId="0" applyNumberFormat="1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left" vertical="center" shrinkToFit="1"/>
    </xf>
    <xf numFmtId="0" fontId="13" fillId="0" borderId="66" xfId="0" applyFont="1" applyFill="1" applyBorder="1" applyAlignment="1">
      <alignment horizontal="left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left" vertical="center" shrinkToFit="1"/>
    </xf>
    <xf numFmtId="0" fontId="0" fillId="0" borderId="3" xfId="0" applyFill="1" applyBorder="1"/>
    <xf numFmtId="20" fontId="0" fillId="0" borderId="52" xfId="0" applyNumberFormat="1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0" fillId="0" borderId="22" xfId="0" applyFill="1" applyBorder="1"/>
    <xf numFmtId="0" fontId="12" fillId="0" borderId="64" xfId="0" applyFont="1" applyFill="1" applyBorder="1" applyAlignment="1">
      <alignment horizontal="left" vertical="center" shrinkToFit="1"/>
    </xf>
    <xf numFmtId="0" fontId="12" fillId="0" borderId="72" xfId="0" applyFont="1" applyFill="1" applyBorder="1" applyAlignment="1">
      <alignment horizontal="left" vertical="center" shrinkToFit="1"/>
    </xf>
    <xf numFmtId="0" fontId="13" fillId="0" borderId="64" xfId="0" applyFont="1" applyFill="1" applyBorder="1" applyAlignment="1">
      <alignment horizontal="left" shrinkToFit="1"/>
    </xf>
    <xf numFmtId="0" fontId="13" fillId="0" borderId="40" xfId="0" applyFont="1" applyFill="1" applyBorder="1" applyAlignment="1">
      <alignment horizontal="left" shrinkToFit="1"/>
    </xf>
    <xf numFmtId="0" fontId="13" fillId="0" borderId="21" xfId="0" applyFont="1" applyFill="1" applyBorder="1" applyAlignment="1">
      <alignment horizontal="left" shrinkToFit="1"/>
    </xf>
    <xf numFmtId="0" fontId="13" fillId="0" borderId="25" xfId="0" applyFont="1" applyFill="1" applyBorder="1" applyAlignment="1">
      <alignment horizontal="left" vertical="center" shrinkToFit="1"/>
    </xf>
    <xf numFmtId="0" fontId="13" fillId="0" borderId="36" xfId="0" applyFont="1" applyFill="1" applyBorder="1" applyAlignment="1">
      <alignment horizontal="left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5" fillId="0" borderId="62" xfId="0" applyFont="1" applyFill="1" applyBorder="1" applyAlignment="1">
      <alignment horizontal="left" vertical="center" shrinkToFit="1"/>
    </xf>
    <xf numFmtId="0" fontId="13" fillId="0" borderId="42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shrinkToFit="1"/>
    </xf>
    <xf numFmtId="0" fontId="3" fillId="0" borderId="58" xfId="0" applyFont="1" applyFill="1" applyBorder="1" applyAlignment="1">
      <alignment shrinkToFit="1"/>
    </xf>
    <xf numFmtId="0" fontId="13" fillId="0" borderId="39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shrinkToFit="1"/>
    </xf>
    <xf numFmtId="0" fontId="3" fillId="0" borderId="72" xfId="0" applyFont="1" applyFill="1" applyBorder="1" applyAlignment="1">
      <alignment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textRotation="90" shrinkToFit="1"/>
    </xf>
    <xf numFmtId="14" fontId="2" fillId="0" borderId="7" xfId="0" applyNumberFormat="1" applyFont="1" applyFill="1" applyBorder="1" applyAlignment="1">
      <alignment horizontal="center" vertical="center" textRotation="90" shrinkToFit="1"/>
    </xf>
    <xf numFmtId="14" fontId="2" fillId="0" borderId="52" xfId="0" applyNumberFormat="1" applyFont="1" applyFill="1" applyBorder="1" applyAlignment="1">
      <alignment horizontal="center" vertical="center" textRotation="90" shrinkToFit="1"/>
    </xf>
    <xf numFmtId="0" fontId="3" fillId="0" borderId="5" xfId="0" applyFont="1" applyBorder="1" applyAlignment="1">
      <alignment shrinkToFit="1"/>
    </xf>
    <xf numFmtId="0" fontId="3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shrinkToFit="1"/>
    </xf>
    <xf numFmtId="0" fontId="3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2" fillId="6" borderId="21" xfId="0" applyFont="1" applyFill="1" applyBorder="1" applyAlignment="1">
      <alignment horizontal="left" vertical="center" shrinkToFit="1"/>
    </xf>
    <xf numFmtId="0" fontId="13" fillId="6" borderId="21" xfId="0" applyFont="1" applyFill="1" applyBorder="1" applyAlignment="1">
      <alignment horizontal="left" vertical="center" shrinkToFit="1"/>
    </xf>
    <xf numFmtId="0" fontId="13" fillId="6" borderId="21" xfId="0" applyFont="1" applyFill="1" applyBorder="1" applyAlignment="1">
      <alignment horizontal="center" vertical="center" shrinkToFit="1"/>
    </xf>
    <xf numFmtId="0" fontId="13" fillId="6" borderId="28" xfId="0" applyFont="1" applyFill="1" applyBorder="1" applyAlignment="1">
      <alignment horizontal="center" vertical="center" shrinkToFit="1"/>
    </xf>
    <xf numFmtId="0" fontId="12" fillId="6" borderId="4" xfId="0" applyFont="1" applyFill="1" applyBorder="1" applyAlignment="1">
      <alignment horizontal="left" vertical="center" shrinkToFit="1"/>
    </xf>
    <xf numFmtId="0" fontId="13" fillId="6" borderId="4" xfId="0" applyFont="1" applyFill="1" applyBorder="1" applyAlignment="1">
      <alignment horizontal="left" vertical="center" shrinkToFit="1"/>
    </xf>
    <xf numFmtId="0" fontId="13" fillId="6" borderId="4" xfId="0" applyFont="1" applyFill="1" applyBorder="1" applyAlignment="1">
      <alignment horizontal="center" vertical="center" shrinkToFit="1"/>
    </xf>
    <xf numFmtId="0" fontId="13" fillId="6" borderId="27" xfId="0" applyFont="1" applyFill="1" applyBorder="1" applyAlignment="1">
      <alignment horizontal="center" vertical="center" shrinkToFit="1"/>
    </xf>
    <xf numFmtId="0" fontId="12" fillId="7" borderId="4" xfId="0" applyFont="1" applyFill="1" applyBorder="1" applyAlignment="1">
      <alignment horizontal="left" vertical="center" shrinkToFit="1"/>
    </xf>
    <xf numFmtId="0" fontId="13" fillId="7" borderId="4" xfId="0" applyFont="1" applyFill="1" applyBorder="1" applyAlignment="1">
      <alignment horizontal="left" vertical="center" shrinkToFit="1"/>
    </xf>
    <xf numFmtId="0" fontId="13" fillId="7" borderId="4" xfId="0" applyFont="1" applyFill="1" applyBorder="1" applyAlignment="1">
      <alignment horizontal="center" vertical="center" shrinkToFit="1"/>
    </xf>
    <xf numFmtId="20" fontId="0" fillId="8" borderId="1" xfId="0" applyNumberFormat="1" applyFont="1" applyFill="1" applyBorder="1" applyAlignment="1">
      <alignment horizontal="center" vertical="center" shrinkToFit="1"/>
    </xf>
    <xf numFmtId="0" fontId="12" fillId="8" borderId="21" xfId="0" applyFont="1" applyFill="1" applyBorder="1" applyAlignment="1">
      <alignment horizontal="left" vertical="center" shrinkToFit="1"/>
    </xf>
    <xf numFmtId="20" fontId="0" fillId="8" borderId="11" xfId="0" applyNumberFormat="1" applyFont="1" applyFill="1" applyBorder="1" applyAlignment="1">
      <alignment horizontal="center" vertical="center" shrinkToFit="1"/>
    </xf>
    <xf numFmtId="0" fontId="12" fillId="8" borderId="4" xfId="0" applyFont="1" applyFill="1" applyBorder="1" applyAlignment="1">
      <alignment horizontal="left" vertical="center" shrinkToFit="1"/>
    </xf>
    <xf numFmtId="0" fontId="13" fillId="8" borderId="4" xfId="0" applyFont="1" applyFill="1" applyBorder="1" applyAlignment="1">
      <alignment horizontal="left" vertical="center" shrinkToFit="1"/>
    </xf>
    <xf numFmtId="0" fontId="13" fillId="8" borderId="4" xfId="0" applyFont="1" applyFill="1" applyBorder="1" applyAlignment="1">
      <alignment horizontal="center" vertical="center" shrinkToFit="1"/>
    </xf>
    <xf numFmtId="0" fontId="13" fillId="8" borderId="27" xfId="0" applyFont="1" applyFill="1" applyBorder="1" applyAlignment="1">
      <alignment horizontal="center" vertical="center" shrinkToFit="1"/>
    </xf>
    <xf numFmtId="0" fontId="12" fillId="9" borderId="4" xfId="0" applyFont="1" applyFill="1" applyBorder="1" applyAlignment="1">
      <alignment horizontal="left" vertical="center" shrinkToFit="1"/>
    </xf>
    <xf numFmtId="0" fontId="13" fillId="9" borderId="4" xfId="0" applyFont="1" applyFill="1" applyBorder="1" applyAlignment="1">
      <alignment horizontal="left" vertical="center" shrinkToFit="1"/>
    </xf>
    <xf numFmtId="0" fontId="13" fillId="9" borderId="4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left" vertical="center" shrinkToFit="1"/>
    </xf>
    <xf numFmtId="0" fontId="13" fillId="5" borderId="4" xfId="0" applyFont="1" applyFill="1" applyBorder="1" applyAlignment="1">
      <alignment horizontal="left" vertical="center" shrinkToFit="1"/>
    </xf>
    <xf numFmtId="0" fontId="13" fillId="5" borderId="4" xfId="0" applyFont="1" applyFill="1" applyBorder="1" applyAlignment="1">
      <alignment horizontal="center" vertical="center" shrinkToFit="1"/>
    </xf>
    <xf numFmtId="0" fontId="13" fillId="5" borderId="27" xfId="0" applyFont="1" applyFill="1" applyBorder="1" applyAlignment="1">
      <alignment horizontal="center" vertical="center" shrinkToFit="1"/>
    </xf>
    <xf numFmtId="0" fontId="12" fillId="5" borderId="38" xfId="0" applyFont="1" applyFill="1" applyBorder="1" applyAlignment="1">
      <alignment horizontal="left" vertical="center" shrinkToFit="1"/>
    </xf>
    <xf numFmtId="0" fontId="13" fillId="5" borderId="3" xfId="0" applyFont="1" applyFill="1" applyBorder="1" applyAlignment="1">
      <alignment horizontal="left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20" fontId="0" fillId="8" borderId="60" xfId="0" applyNumberFormat="1" applyFont="1" applyFill="1" applyBorder="1" applyAlignment="1">
      <alignment horizontal="center" vertical="center" shrinkToFit="1"/>
    </xf>
    <xf numFmtId="0" fontId="0" fillId="8" borderId="60" xfId="0" applyFill="1" applyBorder="1"/>
    <xf numFmtId="0" fontId="0" fillId="8" borderId="37" xfId="0" applyFill="1" applyBorder="1"/>
    <xf numFmtId="20" fontId="0" fillId="8" borderId="19" xfId="0" applyNumberFormat="1" applyFont="1" applyFill="1" applyBorder="1" applyAlignment="1">
      <alignment horizontal="center" vertical="center" shrinkToFit="1"/>
    </xf>
    <xf numFmtId="0" fontId="0" fillId="8" borderId="19" xfId="0" applyFill="1" applyBorder="1"/>
    <xf numFmtId="0" fontId="0" fillId="8" borderId="74" xfId="0" applyFill="1" applyBorder="1"/>
    <xf numFmtId="0" fontId="0" fillId="8" borderId="32" xfId="0" applyFill="1" applyBorder="1"/>
    <xf numFmtId="0" fontId="0" fillId="8" borderId="33" xfId="0" applyFill="1" applyBorder="1"/>
    <xf numFmtId="20" fontId="0" fillId="6" borderId="19" xfId="0" applyNumberFormat="1" applyFont="1" applyFill="1" applyBorder="1" applyAlignment="1">
      <alignment horizontal="center" vertical="center" shrinkToFit="1"/>
    </xf>
    <xf numFmtId="0" fontId="0" fillId="6" borderId="10" xfId="0" applyFill="1" applyBorder="1"/>
    <xf numFmtId="0" fontId="0" fillId="6" borderId="73" xfId="0" applyFill="1" applyBorder="1"/>
    <xf numFmtId="0" fontId="0" fillId="6" borderId="19" xfId="0" applyFill="1" applyBorder="1"/>
    <xf numFmtId="0" fontId="12" fillId="6" borderId="74" xfId="0" applyFont="1" applyFill="1" applyBorder="1" applyAlignment="1">
      <alignment horizontal="left" vertical="center" shrinkToFit="1"/>
    </xf>
    <xf numFmtId="0" fontId="0" fillId="6" borderId="74" xfId="0" applyFill="1" applyBorder="1"/>
    <xf numFmtId="0" fontId="12" fillId="6" borderId="32" xfId="0" applyFont="1" applyFill="1" applyBorder="1" applyAlignment="1">
      <alignment horizontal="left" vertical="center" shrinkToFit="1"/>
    </xf>
    <xf numFmtId="0" fontId="12" fillId="6" borderId="33" xfId="0" applyFont="1" applyFill="1" applyBorder="1" applyAlignment="1">
      <alignment horizontal="left" vertical="center" shrinkToFit="1"/>
    </xf>
    <xf numFmtId="20" fontId="0" fillId="7" borderId="10" xfId="0" applyNumberFormat="1" applyFont="1" applyFill="1" applyBorder="1" applyAlignment="1">
      <alignment horizontal="center" vertical="center" shrinkToFit="1"/>
    </xf>
    <xf numFmtId="0" fontId="0" fillId="7" borderId="10" xfId="0" applyFill="1" applyBorder="1"/>
    <xf numFmtId="0" fontId="0" fillId="7" borderId="73" xfId="0" applyFill="1" applyBorder="1"/>
    <xf numFmtId="20" fontId="0" fillId="7" borderId="19" xfId="0" applyNumberFormat="1" applyFont="1" applyFill="1" applyBorder="1" applyAlignment="1">
      <alignment horizontal="center" vertical="center" shrinkToFit="1"/>
    </xf>
    <xf numFmtId="0" fontId="0" fillId="7" borderId="19" xfId="0" applyFill="1" applyBorder="1"/>
    <xf numFmtId="0" fontId="12" fillId="7" borderId="74" xfId="0" applyFont="1" applyFill="1" applyBorder="1" applyAlignment="1">
      <alignment horizontal="left" vertical="center" shrinkToFit="1"/>
    </xf>
    <xf numFmtId="0" fontId="0" fillId="7" borderId="74" xfId="0" applyFill="1" applyBorder="1"/>
    <xf numFmtId="0" fontId="12" fillId="7" borderId="19" xfId="0" applyFont="1" applyFill="1" applyBorder="1" applyAlignment="1">
      <alignment horizontal="left" vertical="center" shrinkToFit="1"/>
    </xf>
    <xf numFmtId="20" fontId="0" fillId="9" borderId="2" xfId="0" applyNumberFormat="1" applyFont="1" applyFill="1" applyBorder="1" applyAlignment="1">
      <alignment horizontal="center" vertical="center" shrinkToFit="1"/>
    </xf>
    <xf numFmtId="0" fontId="0" fillId="9" borderId="2" xfId="0" applyFill="1" applyBorder="1"/>
    <xf numFmtId="20" fontId="0" fillId="9" borderId="4" xfId="0" applyNumberFormat="1" applyFont="1" applyFill="1" applyBorder="1" applyAlignment="1">
      <alignment horizontal="center" vertical="center" shrinkToFit="1"/>
    </xf>
    <xf numFmtId="0" fontId="0" fillId="9" borderId="4" xfId="0" applyFill="1" applyBorder="1"/>
    <xf numFmtId="20" fontId="0" fillId="5" borderId="4" xfId="0" applyNumberFormat="1" applyFont="1" applyFill="1" applyBorder="1" applyAlignment="1">
      <alignment horizontal="center" vertical="center" shrinkToFit="1"/>
    </xf>
    <xf numFmtId="0" fontId="0" fillId="5" borderId="4" xfId="0" applyFill="1" applyBorder="1"/>
    <xf numFmtId="0" fontId="0" fillId="5" borderId="44" xfId="0" applyFill="1" applyBorder="1"/>
    <xf numFmtId="0" fontId="0" fillId="6" borderId="2" xfId="0" applyFill="1" applyBorder="1"/>
    <xf numFmtId="0" fontId="0" fillId="7" borderId="4" xfId="0" applyFill="1" applyBorder="1"/>
    <xf numFmtId="0" fontId="15" fillId="7" borderId="4" xfId="0" applyFont="1" applyFill="1" applyBorder="1" applyAlignment="1">
      <alignment horizontal="left" vertical="center" shrinkToFit="1"/>
    </xf>
    <xf numFmtId="0" fontId="0" fillId="8" borderId="4" xfId="0" applyFill="1" applyBorder="1"/>
    <xf numFmtId="0" fontId="13" fillId="5" borderId="4" xfId="0" applyFont="1" applyFill="1" applyBorder="1" applyAlignment="1">
      <alignment horizontal="left" shrinkToFi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shrinkToFit="1"/>
    </xf>
    <xf numFmtId="0" fontId="3" fillId="0" borderId="19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20" fontId="0" fillId="0" borderId="1" xfId="0" applyNumberFormat="1" applyFont="1" applyBorder="1" applyAlignment="1">
      <alignment horizontal="center" vertical="center" shrinkToFit="1"/>
    </xf>
    <xf numFmtId="20" fontId="0" fillId="0" borderId="11" xfId="0" applyNumberFormat="1" applyFont="1" applyBorder="1" applyAlignment="1">
      <alignment horizontal="center" vertical="center" shrinkToFit="1"/>
    </xf>
    <xf numFmtId="20" fontId="0" fillId="0" borderId="12" xfId="0" applyNumberFormat="1" applyFont="1" applyBorder="1" applyAlignment="1">
      <alignment horizontal="center" vertical="center" shrinkToFit="1"/>
    </xf>
    <xf numFmtId="20" fontId="0" fillId="0" borderId="44" xfId="0" applyNumberFormat="1" applyFont="1" applyBorder="1" applyAlignment="1">
      <alignment horizontal="center" vertical="center" shrinkToFit="1"/>
    </xf>
    <xf numFmtId="20" fontId="0" fillId="0" borderId="13" xfId="0" applyNumberFormat="1" applyFont="1" applyBorder="1" applyAlignment="1">
      <alignment horizontal="center" vertical="center" shrinkToFit="1"/>
    </xf>
    <xf numFmtId="20" fontId="0" fillId="0" borderId="48" xfId="0" applyNumberFormat="1" applyFont="1" applyBorder="1" applyAlignment="1">
      <alignment horizontal="center" vertical="center" shrinkToFit="1"/>
    </xf>
    <xf numFmtId="20" fontId="0" fillId="0" borderId="45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shrinkToFit="1"/>
    </xf>
    <xf numFmtId="0" fontId="12" fillId="0" borderId="21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0" borderId="62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66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61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16" fillId="0" borderId="0" xfId="0" applyFont="1" applyAlignment="1"/>
    <xf numFmtId="0" fontId="16" fillId="0" borderId="59" xfId="0" applyFont="1" applyBorder="1" applyAlignment="1">
      <alignment horizontal="center"/>
    </xf>
    <xf numFmtId="0" fontId="12" fillId="3" borderId="21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shrinkToFit="1"/>
    </xf>
    <xf numFmtId="0" fontId="12" fillId="3" borderId="38" xfId="0" applyFont="1" applyFill="1" applyBorder="1" applyAlignment="1">
      <alignment horizontal="left" vertical="center" shrinkToFit="1"/>
    </xf>
    <xf numFmtId="0" fontId="12" fillId="3" borderId="36" xfId="0" applyFont="1" applyFill="1" applyBorder="1" applyAlignment="1">
      <alignment horizontal="left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3" borderId="38" xfId="0" applyFont="1" applyFill="1" applyBorder="1" applyAlignment="1">
      <alignment horizontal="left" vertical="center" shrinkToFit="1"/>
    </xf>
    <xf numFmtId="0" fontId="12" fillId="3" borderId="3" xfId="0" applyFont="1" applyFill="1" applyBorder="1" applyAlignment="1">
      <alignment horizontal="left" vertical="center" shrinkToFit="1"/>
    </xf>
    <xf numFmtId="0" fontId="12" fillId="3" borderId="42" xfId="0" applyFont="1" applyFill="1" applyBorder="1" applyAlignment="1">
      <alignment horizontal="left" vertical="center" shrinkToFit="1"/>
    </xf>
    <xf numFmtId="0" fontId="13" fillId="3" borderId="3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>
      <alignment horizontal="left" vertical="center" shrinkToFit="1"/>
    </xf>
    <xf numFmtId="0" fontId="12" fillId="3" borderId="35" xfId="0" applyFont="1" applyFill="1" applyBorder="1" applyAlignment="1">
      <alignment horizontal="left" vertical="center" shrinkToFit="1"/>
    </xf>
    <xf numFmtId="0" fontId="13" fillId="3" borderId="4" xfId="0" applyFont="1" applyFill="1" applyBorder="1" applyAlignment="1">
      <alignment horizontal="left" vertical="center" shrinkToFit="1"/>
    </xf>
    <xf numFmtId="0" fontId="13" fillId="3" borderId="28" xfId="0" applyFont="1" applyFill="1" applyBorder="1" applyAlignment="1">
      <alignment horizontal="left" vertical="center" shrinkToFit="1"/>
    </xf>
    <xf numFmtId="0" fontId="12" fillId="10" borderId="3" xfId="0" applyFont="1" applyFill="1" applyBorder="1" applyAlignment="1">
      <alignment horizontal="left" vertical="center" shrinkToFit="1"/>
    </xf>
    <xf numFmtId="0" fontId="15" fillId="10" borderId="42" xfId="0" applyFont="1" applyFill="1" applyBorder="1" applyAlignment="1">
      <alignment horizontal="left" shrinkToFit="1"/>
    </xf>
    <xf numFmtId="0" fontId="15" fillId="10" borderId="3" xfId="0" applyFont="1" applyFill="1" applyBorder="1" applyAlignment="1">
      <alignment horizontal="left" vertical="center" shrinkToFit="1"/>
    </xf>
    <xf numFmtId="0" fontId="12" fillId="10" borderId="4" xfId="0" applyFont="1" applyFill="1" applyBorder="1" applyAlignment="1">
      <alignment horizontal="left" vertical="center" shrinkToFit="1"/>
    </xf>
    <xf numFmtId="0" fontId="12" fillId="10" borderId="35" xfId="0" applyFont="1" applyFill="1" applyBorder="1" applyAlignment="1">
      <alignment horizontal="left" vertical="center" shrinkToFit="1"/>
    </xf>
    <xf numFmtId="0" fontId="13" fillId="10" borderId="4" xfId="0" applyFont="1" applyFill="1" applyBorder="1" applyAlignment="1">
      <alignment horizontal="left" vertical="center" shrinkToFit="1"/>
    </xf>
    <xf numFmtId="0" fontId="12" fillId="10" borderId="42" xfId="0" applyFont="1" applyFill="1" applyBorder="1" applyAlignment="1">
      <alignment horizontal="left" vertical="center" shrinkToFit="1"/>
    </xf>
    <xf numFmtId="0" fontId="13" fillId="10" borderId="3" xfId="0" applyFont="1" applyFill="1" applyBorder="1" applyAlignment="1">
      <alignment horizontal="left" vertical="center" shrinkToFit="1"/>
    </xf>
    <xf numFmtId="0" fontId="13" fillId="10" borderId="35" xfId="0" applyFont="1" applyFill="1" applyBorder="1" applyAlignment="1">
      <alignment horizontal="left" vertical="center" shrinkToFit="1"/>
    </xf>
    <xf numFmtId="0" fontId="13" fillId="10" borderId="27" xfId="0" applyFont="1" applyFill="1" applyBorder="1" applyAlignment="1">
      <alignment horizontal="left" vertical="center" shrinkToFit="1"/>
    </xf>
    <xf numFmtId="0" fontId="12" fillId="10" borderId="38" xfId="0" applyFont="1" applyFill="1" applyBorder="1" applyAlignment="1">
      <alignment horizontal="left" vertical="center" shrinkToFit="1"/>
    </xf>
    <xf numFmtId="0" fontId="12" fillId="10" borderId="36" xfId="0" applyFont="1" applyFill="1" applyBorder="1" applyAlignment="1">
      <alignment horizontal="left" vertical="center" shrinkToFit="1"/>
    </xf>
    <xf numFmtId="0" fontId="13" fillId="10" borderId="39" xfId="0" applyFont="1" applyFill="1" applyBorder="1" applyAlignment="1">
      <alignment horizontal="left" vertical="center" shrinkToFit="1"/>
    </xf>
    <xf numFmtId="0" fontId="12" fillId="3" borderId="21" xfId="0" applyNumberFormat="1" applyFont="1" applyFill="1" applyBorder="1" applyAlignment="1">
      <alignment horizontal="left" vertical="center" shrinkToFit="1"/>
    </xf>
    <xf numFmtId="14" fontId="2" fillId="0" borderId="7" xfId="0" applyNumberFormat="1" applyFont="1" applyBorder="1" applyAlignment="1">
      <alignment horizontal="center" vertical="center" textRotation="90" shrinkToFit="1"/>
    </xf>
    <xf numFmtId="0" fontId="2" fillId="0" borderId="49" xfId="0" applyFont="1" applyBorder="1" applyAlignment="1">
      <alignment horizontal="center" vertical="center" textRotation="90" shrinkToFit="1"/>
    </xf>
    <xf numFmtId="0" fontId="12" fillId="0" borderId="4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left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left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0" fillId="2" borderId="3" xfId="0" applyFill="1" applyBorder="1"/>
    <xf numFmtId="0" fontId="13" fillId="2" borderId="3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left" shrinkToFit="1"/>
    </xf>
    <xf numFmtId="0" fontId="13" fillId="2" borderId="21" xfId="0" applyFont="1" applyFill="1" applyBorder="1" applyAlignment="1">
      <alignment horizontal="left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13" fillId="2" borderId="21" xfId="0" applyFont="1" applyFill="1" applyBorder="1" applyAlignment="1">
      <alignment horizontal="left" vertical="center" shrinkToFit="1"/>
    </xf>
    <xf numFmtId="20" fontId="0" fillId="3" borderId="1" xfId="0" applyNumberFormat="1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left" vertical="center" shrinkToFit="1"/>
    </xf>
    <xf numFmtId="20" fontId="0" fillId="3" borderId="11" xfId="0" applyNumberFormat="1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left" vertical="center" shrinkToFit="1"/>
    </xf>
    <xf numFmtId="20" fontId="0" fillId="2" borderId="1" xfId="0" applyNumberFormat="1" applyFont="1" applyFill="1" applyBorder="1" applyAlignment="1">
      <alignment horizontal="center" vertical="center" shrinkToFit="1"/>
    </xf>
    <xf numFmtId="20" fontId="0" fillId="2" borderId="12" xfId="0" applyNumberFormat="1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left" vertical="center" shrinkToFit="1"/>
    </xf>
    <xf numFmtId="20" fontId="0" fillId="2" borderId="11" xfId="0" applyNumberFormat="1" applyFont="1" applyFill="1" applyBorder="1" applyAlignment="1">
      <alignment horizontal="center" vertical="center" shrinkToFit="1"/>
    </xf>
    <xf numFmtId="20" fontId="0" fillId="2" borderId="14" xfId="0" applyNumberFormat="1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left" vertical="center" shrinkToFit="1"/>
    </xf>
    <xf numFmtId="0" fontId="13" fillId="0" borderId="30" xfId="0" applyFont="1" applyBorder="1" applyAlignment="1">
      <alignment horizontal="center" vertical="center" shrinkToFit="1"/>
    </xf>
    <xf numFmtId="0" fontId="3" fillId="0" borderId="4" xfId="0" applyFont="1" applyBorder="1" applyAlignment="1">
      <alignment shrinkToFit="1"/>
    </xf>
    <xf numFmtId="0" fontId="3" fillId="0" borderId="21" xfId="0" applyFont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left" vertical="center" shrinkToFit="1"/>
    </xf>
    <xf numFmtId="0" fontId="13" fillId="0" borderId="2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shrinkToFit="1"/>
    </xf>
    <xf numFmtId="0" fontId="15" fillId="0" borderId="38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left" vertical="center" shrinkToFit="1"/>
    </xf>
    <xf numFmtId="20" fontId="3" fillId="3" borderId="13" xfId="0" applyNumberFormat="1" applyFont="1" applyFill="1" applyBorder="1" applyAlignment="1">
      <alignment shrinkToFit="1"/>
    </xf>
    <xf numFmtId="20" fontId="3" fillId="0" borderId="12" xfId="0" applyNumberFormat="1" applyFont="1" applyBorder="1" applyAlignment="1">
      <alignment shrinkToFit="1"/>
    </xf>
    <xf numFmtId="20" fontId="3" fillId="0" borderId="13" xfId="0" applyNumberFormat="1" applyFont="1" applyBorder="1" applyAlignment="1">
      <alignment shrinkToFit="1"/>
    </xf>
    <xf numFmtId="0" fontId="13" fillId="0" borderId="40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left" vertical="center" shrinkToFit="1"/>
    </xf>
    <xf numFmtId="0" fontId="13" fillId="0" borderId="40" xfId="0" applyFont="1" applyBorder="1" applyAlignment="1">
      <alignment horizontal="left" shrinkToFit="1"/>
    </xf>
    <xf numFmtId="0" fontId="12" fillId="3" borderId="23" xfId="0" applyFont="1" applyFill="1" applyBorder="1" applyAlignment="1">
      <alignment horizontal="left" vertical="center" shrinkToFit="1"/>
    </xf>
    <xf numFmtId="0" fontId="13" fillId="3" borderId="28" xfId="0" applyFont="1" applyFill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2" fillId="3" borderId="37" xfId="0" applyFont="1" applyFill="1" applyBorder="1" applyAlignment="1">
      <alignment horizontal="left" vertical="center" shrinkToFit="1"/>
    </xf>
    <xf numFmtId="0" fontId="13" fillId="3" borderId="39" xfId="0" applyFont="1" applyFill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12" fillId="3" borderId="25" xfId="0" applyFont="1" applyFill="1" applyBorder="1" applyAlignment="1">
      <alignment horizontal="left" vertical="center" shrinkToFit="1"/>
    </xf>
    <xf numFmtId="0" fontId="13" fillId="3" borderId="27" xfId="0" applyFont="1" applyFill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3" fillId="2" borderId="30" xfId="0" applyFont="1" applyFill="1" applyBorder="1" applyAlignment="1">
      <alignment horizontal="left" vertical="center" shrinkToFit="1"/>
    </xf>
    <xf numFmtId="0" fontId="13" fillId="3" borderId="28" xfId="0" applyFont="1" applyFill="1" applyBorder="1" applyAlignment="1">
      <alignment horizontal="left" shrinkToFit="1"/>
    </xf>
    <xf numFmtId="0" fontId="12" fillId="2" borderId="25" xfId="0" applyFont="1" applyFill="1" applyBorder="1" applyAlignment="1">
      <alignment horizontal="left" vertical="center" shrinkToFit="1"/>
    </xf>
    <xf numFmtId="0" fontId="13" fillId="2" borderId="27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20" fontId="0" fillId="0" borderId="64" xfId="0" applyNumberFormat="1" applyFont="1" applyBorder="1" applyAlignment="1">
      <alignment horizontal="center" vertical="center" shrinkToFit="1"/>
    </xf>
    <xf numFmtId="20" fontId="0" fillId="3" borderId="56" xfId="0" applyNumberFormat="1" applyFont="1" applyFill="1" applyBorder="1" applyAlignment="1">
      <alignment horizontal="center" vertical="center" shrinkToFit="1"/>
    </xf>
    <xf numFmtId="20" fontId="0" fillId="0" borderId="56" xfId="0" applyNumberFormat="1" applyFont="1" applyBorder="1" applyAlignment="1">
      <alignment horizontal="center" vertical="center" shrinkToFit="1"/>
    </xf>
    <xf numFmtId="20" fontId="3" fillId="0" borderId="56" xfId="0" applyNumberFormat="1" applyFont="1" applyBorder="1" applyAlignment="1">
      <alignment shrinkToFit="1"/>
    </xf>
    <xf numFmtId="20" fontId="3" fillId="0" borderId="60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0" fillId="0" borderId="52" xfId="0" applyFont="1" applyFill="1" applyBorder="1" applyAlignment="1">
      <alignment horizontal="left" vertical="top"/>
    </xf>
    <xf numFmtId="0" fontId="13" fillId="0" borderId="52" xfId="0" applyFont="1" applyFill="1" applyBorder="1" applyAlignment="1">
      <alignment horizontal="left" vertical="center" shrinkToFit="1"/>
    </xf>
    <xf numFmtId="0" fontId="11" fillId="0" borderId="59" xfId="0" applyFont="1" applyFill="1" applyBorder="1" applyAlignment="1">
      <alignment horizontal="left" vertical="top"/>
    </xf>
    <xf numFmtId="20" fontId="0" fillId="0" borderId="7" xfId="0" applyNumberFormat="1" applyFont="1" applyBorder="1" applyAlignment="1">
      <alignment horizontal="center" vertical="center" shrinkToFit="1"/>
    </xf>
    <xf numFmtId="0" fontId="12" fillId="10" borderId="22" xfId="0" applyFont="1" applyFill="1" applyBorder="1" applyAlignment="1">
      <alignment horizontal="left" vertical="center" shrinkToFit="1"/>
    </xf>
    <xf numFmtId="0" fontId="15" fillId="10" borderId="0" xfId="0" applyFont="1" applyFill="1" applyBorder="1" applyAlignment="1">
      <alignment horizontal="left" shrinkToFit="1"/>
    </xf>
    <xf numFmtId="0" fontId="15" fillId="10" borderId="22" xfId="0" applyFont="1" applyFill="1" applyBorder="1" applyAlignment="1">
      <alignment horizontal="left" vertical="center" shrinkToFit="1"/>
    </xf>
    <xf numFmtId="0" fontId="15" fillId="10" borderId="70" xfId="0" applyFont="1" applyFill="1" applyBorder="1" applyAlignment="1">
      <alignment horizontal="left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20" fontId="0" fillId="0" borderId="0" xfId="0" applyNumberFormat="1" applyFont="1" applyBorder="1" applyAlignment="1">
      <alignment horizontal="center" vertical="center" shrinkToFit="1"/>
    </xf>
    <xf numFmtId="0" fontId="12" fillId="10" borderId="0" xfId="0" applyFont="1" applyFill="1" applyBorder="1" applyAlignment="1">
      <alignment horizontal="left" vertical="center" shrinkToFit="1"/>
    </xf>
    <xf numFmtId="0" fontId="13" fillId="10" borderId="70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2" fillId="5" borderId="44" xfId="0" applyFont="1" applyFill="1" applyBorder="1" applyAlignment="1">
      <alignment horizontal="left" vertical="center" shrinkToFit="1"/>
    </xf>
    <xf numFmtId="20" fontId="3" fillId="3" borderId="7" xfId="0" applyNumberFormat="1" applyFont="1" applyFill="1" applyBorder="1" applyAlignment="1">
      <alignment shrinkToFit="1"/>
    </xf>
    <xf numFmtId="0" fontId="12" fillId="3" borderId="49" xfId="0" applyFont="1" applyFill="1" applyBorder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13" fillId="3" borderId="31" xfId="0" applyFont="1" applyFill="1" applyBorder="1" applyAlignment="1">
      <alignment horizontal="left" vertical="center" shrinkToFit="1"/>
    </xf>
    <xf numFmtId="0" fontId="13" fillId="0" borderId="43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left" vertical="center" shrinkToFit="1"/>
    </xf>
    <xf numFmtId="0" fontId="15" fillId="0" borderId="43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20" fontId="3" fillId="0" borderId="7" xfId="0" applyNumberFormat="1" applyFont="1" applyBorder="1" applyAlignment="1">
      <alignment shrinkToFit="1"/>
    </xf>
    <xf numFmtId="0" fontId="12" fillId="2" borderId="49" xfId="0" applyFont="1" applyFill="1" applyBorder="1" applyAlignment="1">
      <alignment horizontal="left" vertical="center" shrinkToFit="1"/>
    </xf>
    <xf numFmtId="0" fontId="12" fillId="2" borderId="22" xfId="0" applyFont="1" applyFill="1" applyBorder="1" applyAlignment="1">
      <alignment horizontal="left" vertical="center" shrinkToFit="1"/>
    </xf>
    <xf numFmtId="0" fontId="13" fillId="2" borderId="31" xfId="0" applyFont="1" applyFill="1" applyBorder="1" applyAlignment="1">
      <alignment horizontal="left" vertical="center" shrinkToFit="1"/>
    </xf>
    <xf numFmtId="0" fontId="13" fillId="2" borderId="22" xfId="0" applyFont="1" applyFill="1" applyBorder="1" applyAlignment="1">
      <alignment horizontal="left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0" fillId="0" borderId="4" xfId="0" applyBorder="1"/>
    <xf numFmtId="0" fontId="0" fillId="11" borderId="4" xfId="0" applyFill="1" applyBorder="1"/>
    <xf numFmtId="20" fontId="0" fillId="0" borderId="4" xfId="0" applyNumberFormat="1" applyBorder="1"/>
    <xf numFmtId="0" fontId="0" fillId="4" borderId="4" xfId="0" applyFill="1" applyBorder="1"/>
    <xf numFmtId="0" fontId="0" fillId="3" borderId="4" xfId="0" applyFill="1" applyBorder="1"/>
    <xf numFmtId="0" fontId="6" fillId="2" borderId="37" xfId="0" applyFont="1" applyFill="1" applyBorder="1" applyAlignment="1">
      <alignment shrinkToFit="1"/>
    </xf>
    <xf numFmtId="0" fontId="6" fillId="2" borderId="38" xfId="0" applyFont="1" applyFill="1" applyBorder="1" applyAlignment="1">
      <alignment shrinkToFit="1"/>
    </xf>
    <xf numFmtId="0" fontId="6" fillId="2" borderId="47" xfId="0" applyFont="1" applyFill="1" applyBorder="1" applyAlignment="1">
      <alignment shrinkToFit="1"/>
    </xf>
    <xf numFmtId="0" fontId="6" fillId="2" borderId="39" xfId="0" applyFont="1" applyFill="1" applyBorder="1" applyAlignment="1">
      <alignment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6" fillId="2" borderId="60" xfId="0" applyFont="1" applyFill="1" applyBorder="1" applyAlignment="1">
      <alignment shrinkToFit="1"/>
    </xf>
    <xf numFmtId="0" fontId="8" fillId="0" borderId="2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6" fillId="0" borderId="45" xfId="0" applyFont="1" applyFill="1" applyBorder="1" applyAlignment="1">
      <alignment shrinkToFit="1"/>
    </xf>
    <xf numFmtId="0" fontId="6" fillId="0" borderId="30" xfId="0" applyFont="1" applyFill="1" applyBorder="1" applyAlignment="1">
      <alignment shrinkToFit="1"/>
    </xf>
    <xf numFmtId="0" fontId="6" fillId="0" borderId="57" xfId="0" applyFont="1" applyFill="1" applyBorder="1" applyAlignment="1">
      <alignment shrinkToFit="1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14" fontId="1" fillId="2" borderId="32" xfId="0" applyNumberFormat="1" applyFont="1" applyFill="1" applyBorder="1" applyAlignment="1">
      <alignment horizontal="center" vertical="center" textRotation="90" wrapText="1" shrinkToFit="1"/>
    </xf>
    <xf numFmtId="14" fontId="1" fillId="2" borderId="52" xfId="0" applyNumberFormat="1" applyFont="1" applyFill="1" applyBorder="1" applyAlignment="1">
      <alignment horizontal="center" vertical="center" textRotation="90" shrinkToFit="1"/>
    </xf>
    <xf numFmtId="14" fontId="1" fillId="2" borderId="10" xfId="0" applyNumberFormat="1" applyFont="1" applyFill="1" applyBorder="1" applyAlignment="1">
      <alignment horizontal="center" vertical="center" textRotation="90" shrinkToFit="1"/>
    </xf>
    <xf numFmtId="14" fontId="1" fillId="2" borderId="32" xfId="0" applyNumberFormat="1" applyFont="1" applyFill="1" applyBorder="1" applyAlignment="1">
      <alignment horizontal="center" vertical="center" textRotation="90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center" shrinkToFit="1"/>
    </xf>
    <xf numFmtId="0" fontId="2" fillId="2" borderId="50" xfId="0" applyFont="1" applyFill="1" applyBorder="1" applyAlignment="1">
      <alignment horizontal="center" shrinkToFit="1"/>
    </xf>
    <xf numFmtId="0" fontId="2" fillId="2" borderId="35" xfId="0" applyFont="1" applyFill="1" applyBorder="1" applyAlignment="1">
      <alignment horizontal="center" shrinkToFit="1"/>
    </xf>
    <xf numFmtId="0" fontId="1" fillId="2" borderId="44" xfId="0" applyFont="1" applyFill="1" applyBorder="1" applyAlignment="1">
      <alignment horizontal="center" vertical="center" shrinkToFit="1"/>
    </xf>
    <xf numFmtId="0" fontId="1" fillId="2" borderId="50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wrapText="1" shrinkToFit="1"/>
    </xf>
    <xf numFmtId="0" fontId="1" fillId="2" borderId="17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0" fillId="11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 textRotation="90" shrinkToFit="1"/>
    </xf>
    <xf numFmtId="14" fontId="2" fillId="0" borderId="7" xfId="0" applyNumberFormat="1" applyFont="1" applyFill="1" applyBorder="1" applyAlignment="1">
      <alignment horizontal="center" vertical="center" textRotation="90" shrinkToFit="1"/>
    </xf>
    <xf numFmtId="14" fontId="2" fillId="0" borderId="8" xfId="0" applyNumberFormat="1" applyFont="1" applyFill="1" applyBorder="1" applyAlignment="1">
      <alignment horizontal="center" vertical="center" textRotation="90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shrinkToFit="1"/>
    </xf>
    <xf numFmtId="0" fontId="2" fillId="0" borderId="50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14" fontId="2" fillId="0" borderId="33" xfId="0" applyNumberFormat="1" applyFont="1" applyFill="1" applyBorder="1" applyAlignment="1">
      <alignment horizontal="center" vertical="center" textRotation="90" shrinkToFit="1"/>
    </xf>
    <xf numFmtId="0" fontId="2" fillId="0" borderId="49" xfId="0" applyFont="1" applyFill="1" applyBorder="1" applyAlignment="1">
      <alignment horizontal="center" vertical="center" textRotation="90" shrinkToFit="1"/>
    </xf>
    <xf numFmtId="0" fontId="2" fillId="0" borderId="73" xfId="0" applyFont="1" applyFill="1" applyBorder="1" applyAlignment="1">
      <alignment horizontal="center" vertical="center" textRotation="90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4" fontId="2" fillId="0" borderId="49" xfId="0" applyNumberFormat="1" applyFont="1" applyFill="1" applyBorder="1" applyAlignment="1">
      <alignment horizontal="center" vertical="center" textRotation="90" shrinkToFit="1"/>
    </xf>
    <xf numFmtId="14" fontId="2" fillId="0" borderId="32" xfId="0" applyNumberFormat="1" applyFont="1" applyFill="1" applyBorder="1" applyAlignment="1">
      <alignment horizontal="center" vertical="center" textRotation="90" shrinkToFit="1"/>
    </xf>
    <xf numFmtId="14" fontId="2" fillId="0" borderId="52" xfId="0" applyNumberFormat="1" applyFont="1" applyFill="1" applyBorder="1" applyAlignment="1">
      <alignment horizontal="center" vertical="center" textRotation="90" shrinkToFit="1"/>
    </xf>
    <xf numFmtId="14" fontId="2" fillId="0" borderId="10" xfId="0" applyNumberFormat="1" applyFont="1" applyFill="1" applyBorder="1" applyAlignment="1">
      <alignment horizontal="center" vertical="center" textRotation="90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4" fontId="2" fillId="6" borderId="5" xfId="0" applyNumberFormat="1" applyFont="1" applyFill="1" applyBorder="1" applyAlignment="1">
      <alignment horizontal="center" vertical="center" textRotation="90" shrinkToFit="1"/>
    </xf>
    <xf numFmtId="14" fontId="2" fillId="6" borderId="7" xfId="0" applyNumberFormat="1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4" fontId="2" fillId="6" borderId="33" xfId="0" applyNumberFormat="1" applyFont="1" applyFill="1" applyBorder="1" applyAlignment="1">
      <alignment horizontal="center" vertical="center" textRotation="90" shrinkToFit="1"/>
    </xf>
    <xf numFmtId="0" fontId="2" fillId="6" borderId="49" xfId="0" applyFont="1" applyFill="1" applyBorder="1" applyAlignment="1">
      <alignment horizontal="center" vertical="center" textRotation="90" shrinkToFit="1"/>
    </xf>
    <xf numFmtId="0" fontId="2" fillId="6" borderId="73" xfId="0" applyFont="1" applyFill="1" applyBorder="1" applyAlignment="1">
      <alignment horizontal="center" vertical="center" textRotation="90" shrinkToFit="1"/>
    </xf>
    <xf numFmtId="14" fontId="2" fillId="7" borderId="33" xfId="0" applyNumberFormat="1" applyFont="1" applyFill="1" applyBorder="1" applyAlignment="1">
      <alignment horizontal="center" vertical="center" textRotation="90" shrinkToFit="1"/>
    </xf>
    <xf numFmtId="0" fontId="2" fillId="7" borderId="49" xfId="0" applyFont="1" applyFill="1" applyBorder="1" applyAlignment="1">
      <alignment horizontal="center" vertical="center" textRotation="90" shrinkToFit="1"/>
    </xf>
    <xf numFmtId="0" fontId="2" fillId="7" borderId="73" xfId="0" applyFont="1" applyFill="1" applyBorder="1" applyAlignment="1">
      <alignment horizontal="center" vertical="center" textRotation="90" shrinkToFit="1"/>
    </xf>
    <xf numFmtId="14" fontId="2" fillId="8" borderId="33" xfId="0" applyNumberFormat="1" applyFont="1" applyFill="1" applyBorder="1" applyAlignment="1">
      <alignment horizontal="center" vertical="center" textRotation="90" shrinkToFit="1"/>
    </xf>
    <xf numFmtId="0" fontId="2" fillId="8" borderId="49" xfId="0" applyFont="1" applyFill="1" applyBorder="1" applyAlignment="1">
      <alignment horizontal="center" vertical="center" textRotation="90" shrinkToFit="1"/>
    </xf>
    <xf numFmtId="0" fontId="2" fillId="8" borderId="73" xfId="0" applyFont="1" applyFill="1" applyBorder="1" applyAlignment="1">
      <alignment horizontal="center" vertical="center" textRotation="90" shrinkToFit="1"/>
    </xf>
    <xf numFmtId="14" fontId="2" fillId="9" borderId="33" xfId="0" applyNumberFormat="1" applyFont="1" applyFill="1" applyBorder="1" applyAlignment="1">
      <alignment horizontal="center" vertical="center" textRotation="90" shrinkToFit="1"/>
    </xf>
    <xf numFmtId="0" fontId="2" fillId="9" borderId="49" xfId="0" applyFont="1" applyFill="1" applyBorder="1" applyAlignment="1">
      <alignment horizontal="center" vertical="center" textRotation="90" shrinkToFit="1"/>
    </xf>
    <xf numFmtId="0" fontId="2" fillId="9" borderId="73" xfId="0" applyFont="1" applyFill="1" applyBorder="1" applyAlignment="1">
      <alignment horizontal="center" vertical="center" textRotation="90" shrinkToFit="1"/>
    </xf>
    <xf numFmtId="14" fontId="2" fillId="9" borderId="49" xfId="0" applyNumberFormat="1" applyFont="1" applyFill="1" applyBorder="1" applyAlignment="1">
      <alignment horizontal="center" vertical="center" textRotation="90" shrinkToFit="1"/>
    </xf>
    <xf numFmtId="14" fontId="2" fillId="7" borderId="49" xfId="0" applyNumberFormat="1" applyFont="1" applyFill="1" applyBorder="1" applyAlignment="1">
      <alignment horizontal="center" vertical="center" textRotation="90" shrinkToFit="1"/>
    </xf>
    <xf numFmtId="14" fontId="2" fillId="8" borderId="5" xfId="0" applyNumberFormat="1" applyFont="1" applyFill="1" applyBorder="1" applyAlignment="1">
      <alignment horizontal="center" vertical="center" textRotation="90" shrinkToFit="1"/>
    </xf>
    <xf numFmtId="14" fontId="2" fillId="8" borderId="7" xfId="0" applyNumberFormat="1" applyFont="1" applyFill="1" applyBorder="1" applyAlignment="1">
      <alignment horizontal="center" vertical="center" textRotation="90" shrinkToFit="1"/>
    </xf>
    <xf numFmtId="14" fontId="2" fillId="8" borderId="8" xfId="0" applyNumberFormat="1" applyFont="1" applyFill="1" applyBorder="1" applyAlignment="1">
      <alignment horizontal="center" vertical="center" textRotation="90" shrinkToFit="1"/>
    </xf>
    <xf numFmtId="14" fontId="2" fillId="5" borderId="5" xfId="0" applyNumberFormat="1" applyFont="1" applyFill="1" applyBorder="1" applyAlignment="1">
      <alignment horizontal="center" vertical="center" textRotation="90" shrinkToFit="1"/>
    </xf>
    <xf numFmtId="14" fontId="2" fillId="5" borderId="7" xfId="0" applyNumberFormat="1" applyFont="1" applyFill="1" applyBorder="1" applyAlignment="1">
      <alignment horizontal="center" vertical="center" textRotation="90" shrinkToFit="1"/>
    </xf>
    <xf numFmtId="14" fontId="2" fillId="5" borderId="33" xfId="0" applyNumberFormat="1" applyFont="1" applyFill="1" applyBorder="1" applyAlignment="1">
      <alignment horizontal="center" vertical="center" textRotation="90" shrinkToFit="1"/>
    </xf>
    <xf numFmtId="0" fontId="2" fillId="5" borderId="49" xfId="0" applyFont="1" applyFill="1" applyBorder="1" applyAlignment="1">
      <alignment horizontal="center" vertical="center" textRotation="90" shrinkToFit="1"/>
    </xf>
    <xf numFmtId="0" fontId="5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shrinkToFit="1"/>
    </xf>
    <xf numFmtId="0" fontId="2" fillId="0" borderId="74" xfId="0" applyFont="1" applyBorder="1" applyAlignment="1">
      <alignment horizont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14" fontId="2" fillId="0" borderId="33" xfId="0" applyNumberFormat="1" applyFont="1" applyBorder="1" applyAlignment="1">
      <alignment horizontal="center" vertical="center" textRotation="90" shrinkToFit="1"/>
    </xf>
    <xf numFmtId="0" fontId="2" fillId="0" borderId="49" xfId="0" applyFont="1" applyBorder="1" applyAlignment="1">
      <alignment horizontal="center" vertical="center" textRotation="90" shrinkToFit="1"/>
    </xf>
    <xf numFmtId="0" fontId="2" fillId="0" borderId="73" xfId="0" applyFont="1" applyBorder="1" applyAlignment="1">
      <alignment horizontal="center" vertical="center" textRotation="90" shrinkToFit="1"/>
    </xf>
    <xf numFmtId="14" fontId="2" fillId="0" borderId="5" xfId="0" applyNumberFormat="1" applyFont="1" applyBorder="1" applyAlignment="1">
      <alignment horizontal="center" vertical="center" textRotation="90" shrinkToFit="1"/>
    </xf>
    <xf numFmtId="14" fontId="2" fillId="0" borderId="7" xfId="0" applyNumberFormat="1" applyFont="1" applyBorder="1" applyAlignment="1">
      <alignment horizontal="center" vertical="center" textRotation="90" shrinkToFit="1"/>
    </xf>
    <xf numFmtId="14" fontId="2" fillId="0" borderId="8" xfId="0" applyNumberFormat="1" applyFont="1" applyBorder="1" applyAlignment="1">
      <alignment horizontal="center" vertical="center" textRotation="90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14" fontId="2" fillId="0" borderId="49" xfId="0" applyNumberFormat="1" applyFont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76200</xdr:colOff>
      <xdr:row>4</xdr:row>
      <xdr:rowOff>373</xdr:rowOff>
    </xdr:to>
    <xdr:pic>
      <xdr:nvPicPr>
        <xdr:cNvPr id="1096" name="Resim 1">
          <a:extLst>
            <a:ext uri="{FF2B5EF4-FFF2-40B4-BE49-F238E27FC236}">
              <a16:creationId xmlns:a16="http://schemas.microsoft.com/office/drawing/2014/main" id="{A5757360-9152-4F9C-8EA1-4DD34DF0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771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view="pageBreakPreview" zoomScale="85" zoomScaleNormal="100" zoomScaleSheetLayoutView="85" workbookViewId="0">
      <selection activeCell="R10" sqref="R10"/>
    </sheetView>
  </sheetViews>
  <sheetFormatPr baseColWidth="10" defaultColWidth="9.1640625" defaultRowHeight="18"/>
  <cols>
    <col min="1" max="1" width="6.1640625" style="2" customWidth="1"/>
    <col min="2" max="2" width="4.5" style="3" bestFit="1" customWidth="1"/>
    <col min="3" max="3" width="5.6640625" style="4" customWidth="1"/>
    <col min="4" max="4" width="8.6640625" style="4" bestFit="1" customWidth="1"/>
    <col min="5" max="5" width="30.33203125" style="4" bestFit="1" customWidth="1"/>
    <col min="6" max="6" width="4" style="4" bestFit="1" customWidth="1"/>
    <col min="7" max="7" width="12.83203125" style="4" bestFit="1" customWidth="1"/>
    <col min="8" max="8" width="7.5" style="4" bestFit="1" customWidth="1"/>
    <col min="9" max="9" width="23.33203125" style="4" bestFit="1" customWidth="1"/>
    <col min="10" max="10" width="4" style="4" bestFit="1" customWidth="1"/>
    <col min="11" max="11" width="12.83203125" style="4" customWidth="1"/>
    <col min="12" max="12" width="5.33203125" style="4" bestFit="1" customWidth="1"/>
    <col min="13" max="13" width="4.6640625" style="4" customWidth="1"/>
    <col min="14" max="14" width="4.5" style="4" customWidth="1"/>
    <col min="15" max="15" width="11.5" style="4" customWidth="1"/>
    <col min="16" max="16" width="5" style="2" customWidth="1"/>
    <col min="17" max="16384" width="9.1640625" style="2"/>
  </cols>
  <sheetData>
    <row r="1" spans="1:15" ht="14" customHeight="1">
      <c r="A1" s="6"/>
      <c r="B1" s="7"/>
      <c r="C1" s="8"/>
      <c r="D1" s="569" t="s">
        <v>6</v>
      </c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1"/>
    </row>
    <row r="2" spans="1:15" ht="14" customHeight="1">
      <c r="A2" s="9"/>
      <c r="B2" s="10"/>
      <c r="C2" s="11"/>
      <c r="D2" s="572" t="s">
        <v>19</v>
      </c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4"/>
    </row>
    <row r="3" spans="1:15" ht="14" customHeight="1">
      <c r="A3" s="9"/>
      <c r="B3" s="10"/>
      <c r="C3" s="12"/>
      <c r="D3" s="572" t="s">
        <v>30</v>
      </c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4"/>
    </row>
    <row r="4" spans="1:15" ht="17.25" customHeight="1" thickBot="1">
      <c r="A4" s="13"/>
      <c r="B4" s="14"/>
      <c r="C4" s="15"/>
      <c r="D4" s="572" t="s">
        <v>329</v>
      </c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4"/>
    </row>
    <row r="5" spans="1:15" ht="17.25" customHeight="1" thickBot="1">
      <c r="A5" s="13"/>
      <c r="B5" s="14"/>
      <c r="C5" s="12"/>
      <c r="D5" s="557" t="s">
        <v>72</v>
      </c>
      <c r="E5" s="558"/>
      <c r="F5" s="558"/>
      <c r="G5" s="558"/>
      <c r="H5" s="557" t="s">
        <v>120</v>
      </c>
      <c r="I5" s="558"/>
      <c r="J5" s="558"/>
      <c r="K5" s="558"/>
      <c r="L5" s="557"/>
      <c r="M5" s="558"/>
      <c r="N5" s="558"/>
      <c r="O5" s="575"/>
    </row>
    <row r="6" spans="1:15" s="1" customFormat="1" ht="49" thickBot="1">
      <c r="A6" s="16" t="s">
        <v>13</v>
      </c>
      <c r="B6" s="16" t="s">
        <v>14</v>
      </c>
      <c r="C6" s="30" t="s">
        <v>0</v>
      </c>
      <c r="D6" s="32" t="s">
        <v>7</v>
      </c>
      <c r="E6" s="31" t="s">
        <v>1</v>
      </c>
      <c r="F6" s="28" t="s">
        <v>16</v>
      </c>
      <c r="G6" s="29" t="s">
        <v>2</v>
      </c>
      <c r="H6" s="33" t="s">
        <v>7</v>
      </c>
      <c r="I6" s="34" t="s">
        <v>1</v>
      </c>
      <c r="J6" s="28" t="s">
        <v>16</v>
      </c>
      <c r="K6" s="35" t="s">
        <v>2</v>
      </c>
      <c r="L6" s="32" t="s">
        <v>3</v>
      </c>
      <c r="M6" s="567" t="s">
        <v>4</v>
      </c>
      <c r="N6" s="568"/>
      <c r="O6" s="35" t="s">
        <v>5</v>
      </c>
    </row>
    <row r="7" spans="1:15" ht="20" customHeight="1">
      <c r="A7" s="553" t="s">
        <v>330</v>
      </c>
      <c r="B7" s="556" t="s">
        <v>187</v>
      </c>
      <c r="C7" s="5">
        <v>0.375</v>
      </c>
      <c r="D7" s="432"/>
      <c r="E7" s="385"/>
      <c r="F7" s="385"/>
      <c r="G7" s="487"/>
      <c r="H7" s="432"/>
      <c r="I7" s="385"/>
      <c r="J7" s="385"/>
      <c r="K7" s="433"/>
      <c r="L7" s="497"/>
      <c r="M7" s="488"/>
      <c r="N7" s="36"/>
      <c r="O7" s="37"/>
    </row>
    <row r="8" spans="1:15" ht="20" customHeight="1">
      <c r="A8" s="554"/>
      <c r="B8" s="554"/>
      <c r="C8" s="17">
        <v>0.4375</v>
      </c>
      <c r="D8" s="499">
        <v>235131202</v>
      </c>
      <c r="E8" s="500" t="s">
        <v>59</v>
      </c>
      <c r="F8" s="501">
        <v>3</v>
      </c>
      <c r="G8" s="502" t="s">
        <v>60</v>
      </c>
      <c r="H8" s="499" t="s">
        <v>90</v>
      </c>
      <c r="I8" s="500" t="s">
        <v>91</v>
      </c>
      <c r="J8" s="501">
        <v>2</v>
      </c>
      <c r="K8" s="503" t="s">
        <v>92</v>
      </c>
      <c r="L8" s="504"/>
      <c r="M8" s="40"/>
      <c r="N8" s="38"/>
      <c r="O8" s="39"/>
    </row>
    <row r="9" spans="1:15" ht="20" customHeight="1">
      <c r="A9" s="554"/>
      <c r="B9" s="554"/>
      <c r="C9" s="17">
        <v>0.54166666666666663</v>
      </c>
      <c r="D9" s="499">
        <v>235111105</v>
      </c>
      <c r="E9" s="500" t="s">
        <v>34</v>
      </c>
      <c r="F9" s="501">
        <v>1</v>
      </c>
      <c r="G9" s="502" t="s">
        <v>35</v>
      </c>
      <c r="H9" s="499" t="s">
        <v>80</v>
      </c>
      <c r="I9" s="500" t="s">
        <v>34</v>
      </c>
      <c r="J9" s="501">
        <v>1</v>
      </c>
      <c r="K9" s="503" t="s">
        <v>35</v>
      </c>
      <c r="L9" s="504"/>
      <c r="M9" s="40"/>
      <c r="N9" s="38"/>
      <c r="O9" s="39"/>
    </row>
    <row r="10" spans="1:15" ht="20" customHeight="1">
      <c r="A10" s="554"/>
      <c r="B10" s="554"/>
      <c r="C10" s="18">
        <v>0.60416666666666663</v>
      </c>
      <c r="D10" s="505">
        <v>235121107</v>
      </c>
      <c r="E10" s="506" t="s">
        <v>51</v>
      </c>
      <c r="F10" s="507">
        <v>2</v>
      </c>
      <c r="G10" s="508" t="s">
        <v>33</v>
      </c>
      <c r="H10" s="505" t="s">
        <v>95</v>
      </c>
      <c r="I10" s="506" t="s">
        <v>51</v>
      </c>
      <c r="J10" s="507">
        <v>2</v>
      </c>
      <c r="K10" s="509" t="s">
        <v>33</v>
      </c>
      <c r="L10" s="504"/>
      <c r="M10" s="40"/>
      <c r="N10" s="38"/>
      <c r="O10" s="39"/>
    </row>
    <row r="11" spans="1:15" ht="20" customHeight="1">
      <c r="A11" s="554"/>
      <c r="B11" s="554"/>
      <c r="C11" s="18">
        <v>0.66666666666666663</v>
      </c>
      <c r="D11" s="499">
        <v>235141202</v>
      </c>
      <c r="E11" s="500" t="s">
        <v>71</v>
      </c>
      <c r="F11" s="501">
        <v>4</v>
      </c>
      <c r="G11" s="502" t="s">
        <v>63</v>
      </c>
      <c r="H11" s="505" t="s">
        <v>114</v>
      </c>
      <c r="I11" s="506" t="s">
        <v>115</v>
      </c>
      <c r="J11" s="507">
        <v>4</v>
      </c>
      <c r="K11" s="509" t="s">
        <v>116</v>
      </c>
      <c r="L11" s="504"/>
      <c r="M11" s="40"/>
      <c r="N11" s="38"/>
      <c r="O11" s="39"/>
    </row>
    <row r="12" spans="1:15" ht="20" customHeight="1">
      <c r="A12" s="554"/>
      <c r="B12" s="554"/>
      <c r="C12" s="18">
        <v>0.72916666666666663</v>
      </c>
      <c r="D12" s="499">
        <v>235131208</v>
      </c>
      <c r="E12" s="500" t="s">
        <v>56</v>
      </c>
      <c r="F12" s="501">
        <v>3</v>
      </c>
      <c r="G12" s="502" t="s">
        <v>57</v>
      </c>
      <c r="H12" s="499" t="s">
        <v>100</v>
      </c>
      <c r="I12" s="500" t="s">
        <v>56</v>
      </c>
      <c r="J12" s="501">
        <v>3</v>
      </c>
      <c r="K12" s="503" t="s">
        <v>57</v>
      </c>
      <c r="L12" s="504"/>
      <c r="M12" s="40"/>
      <c r="N12" s="38"/>
      <c r="O12" s="39"/>
    </row>
    <row r="13" spans="1:15" ht="20" customHeight="1" thickBot="1">
      <c r="A13" s="555"/>
      <c r="B13" s="555"/>
      <c r="C13" s="19">
        <v>0.79166666666666663</v>
      </c>
      <c r="D13" s="510"/>
      <c r="E13" s="511"/>
      <c r="F13" s="511"/>
      <c r="G13" s="512"/>
      <c r="H13" s="510"/>
      <c r="I13" s="511"/>
      <c r="J13" s="511"/>
      <c r="K13" s="513"/>
      <c r="L13" s="514"/>
      <c r="M13" s="492"/>
      <c r="N13" s="45"/>
      <c r="O13" s="46"/>
    </row>
    <row r="14" spans="1:15" ht="20" customHeight="1">
      <c r="A14" s="553" t="s">
        <v>331</v>
      </c>
      <c r="B14" s="556" t="s">
        <v>198</v>
      </c>
      <c r="C14" s="20">
        <v>0.375</v>
      </c>
      <c r="D14" s="515">
        <v>235111104</v>
      </c>
      <c r="E14" s="516" t="s">
        <v>32</v>
      </c>
      <c r="F14" s="517">
        <v>1</v>
      </c>
      <c r="G14" s="518" t="s">
        <v>33</v>
      </c>
      <c r="H14" s="515" t="s">
        <v>78</v>
      </c>
      <c r="I14" s="516" t="s">
        <v>79</v>
      </c>
      <c r="J14" s="517">
        <v>1</v>
      </c>
      <c r="K14" s="519" t="s">
        <v>33</v>
      </c>
      <c r="L14" s="520"/>
      <c r="M14" s="493"/>
      <c r="N14" s="36"/>
      <c r="O14" s="37"/>
    </row>
    <row r="15" spans="1:15" ht="20" customHeight="1">
      <c r="A15" s="554"/>
      <c r="B15" s="554"/>
      <c r="C15" s="17">
        <v>0.4375</v>
      </c>
      <c r="D15" s="499">
        <v>235131207</v>
      </c>
      <c r="E15" s="500" t="s">
        <v>61</v>
      </c>
      <c r="F15" s="501">
        <v>3</v>
      </c>
      <c r="G15" s="502" t="s">
        <v>38</v>
      </c>
      <c r="H15" s="499" t="s">
        <v>88</v>
      </c>
      <c r="I15" s="500" t="s">
        <v>89</v>
      </c>
      <c r="J15" s="501">
        <v>2</v>
      </c>
      <c r="K15" s="503" t="s">
        <v>33</v>
      </c>
      <c r="L15" s="504"/>
      <c r="M15" s="40"/>
      <c r="N15" s="38"/>
      <c r="O15" s="39"/>
    </row>
    <row r="16" spans="1:15" ht="20" customHeight="1">
      <c r="A16" s="554"/>
      <c r="B16" s="554"/>
      <c r="C16" s="17">
        <v>0.54166666666666663</v>
      </c>
      <c r="D16" s="499">
        <v>235141204</v>
      </c>
      <c r="E16" s="500" t="s">
        <v>70</v>
      </c>
      <c r="F16" s="501">
        <v>4</v>
      </c>
      <c r="G16" s="502" t="s">
        <v>57</v>
      </c>
      <c r="H16" s="499" t="s">
        <v>107</v>
      </c>
      <c r="I16" s="500" t="s">
        <v>70</v>
      </c>
      <c r="J16" s="501">
        <v>4</v>
      </c>
      <c r="K16" s="503" t="s">
        <v>57</v>
      </c>
      <c r="L16" s="504"/>
      <c r="M16" s="40"/>
      <c r="N16" s="38"/>
      <c r="O16" s="39"/>
    </row>
    <row r="17" spans="1:15" ht="20" customHeight="1">
      <c r="A17" s="554"/>
      <c r="B17" s="554"/>
      <c r="C17" s="18">
        <v>0.60416666666666663</v>
      </c>
      <c r="D17" s="505">
        <v>235131201</v>
      </c>
      <c r="E17" s="506" t="s">
        <v>65</v>
      </c>
      <c r="F17" s="507">
        <v>3</v>
      </c>
      <c r="G17" s="508" t="s">
        <v>29</v>
      </c>
      <c r="H17" s="505" t="s">
        <v>106</v>
      </c>
      <c r="I17" s="506" t="s">
        <v>65</v>
      </c>
      <c r="J17" s="507">
        <v>3</v>
      </c>
      <c r="K17" s="509" t="s">
        <v>29</v>
      </c>
      <c r="L17" s="504"/>
      <c r="M17" s="40"/>
      <c r="N17" s="38"/>
      <c r="O17" s="39"/>
    </row>
    <row r="18" spans="1:15" ht="20" customHeight="1">
      <c r="A18" s="554"/>
      <c r="B18" s="554"/>
      <c r="C18" s="18">
        <v>0.66666666666666663</v>
      </c>
      <c r="D18" s="505">
        <v>235121104</v>
      </c>
      <c r="E18" s="506" t="s">
        <v>52</v>
      </c>
      <c r="F18" s="507">
        <v>2</v>
      </c>
      <c r="G18" s="508" t="s">
        <v>29</v>
      </c>
      <c r="H18" s="499" t="s">
        <v>75</v>
      </c>
      <c r="I18" s="500" t="s">
        <v>76</v>
      </c>
      <c r="J18" s="501">
        <v>1</v>
      </c>
      <c r="K18" s="503" t="s">
        <v>77</v>
      </c>
      <c r="L18" s="504"/>
      <c r="M18" s="40"/>
      <c r="N18" s="38"/>
      <c r="O18" s="39"/>
    </row>
    <row r="19" spans="1:15" ht="20" customHeight="1">
      <c r="A19" s="554"/>
      <c r="B19" s="554"/>
      <c r="C19" s="18">
        <v>0.72916666666666663</v>
      </c>
      <c r="D19" s="521"/>
      <c r="E19" s="170"/>
      <c r="F19" s="170"/>
      <c r="G19" s="522"/>
      <c r="H19" s="521"/>
      <c r="I19" s="170"/>
      <c r="J19" s="170"/>
      <c r="K19" s="523"/>
      <c r="L19" s="524"/>
      <c r="M19" s="489"/>
      <c r="N19" s="38"/>
      <c r="O19" s="39"/>
    </row>
    <row r="20" spans="1:15" ht="20" customHeight="1" thickBot="1">
      <c r="A20" s="555"/>
      <c r="B20" s="555"/>
      <c r="C20" s="19">
        <v>0.79166666666666663</v>
      </c>
      <c r="D20" s="106"/>
      <c r="E20" s="525"/>
      <c r="F20" s="525"/>
      <c r="G20" s="526"/>
      <c r="H20" s="106"/>
      <c r="I20" s="525"/>
      <c r="J20" s="525"/>
      <c r="K20" s="107"/>
      <c r="L20" s="108"/>
      <c r="M20" s="494"/>
      <c r="N20" s="41"/>
      <c r="O20" s="42"/>
    </row>
    <row r="21" spans="1:15" ht="20" customHeight="1">
      <c r="A21" s="553" t="s">
        <v>332</v>
      </c>
      <c r="B21" s="556" t="s">
        <v>9</v>
      </c>
      <c r="C21" s="5">
        <v>0.375</v>
      </c>
      <c r="D21" s="527">
        <v>235111101</v>
      </c>
      <c r="E21" s="528" t="s">
        <v>31</v>
      </c>
      <c r="F21" s="529">
        <v>1</v>
      </c>
      <c r="G21" s="530" t="s">
        <v>26</v>
      </c>
      <c r="H21" s="527" t="s">
        <v>73</v>
      </c>
      <c r="I21" s="531" t="s">
        <v>74</v>
      </c>
      <c r="J21" s="532">
        <v>1</v>
      </c>
      <c r="K21" s="533" t="s">
        <v>26</v>
      </c>
      <c r="L21" s="534"/>
      <c r="M21" s="495"/>
      <c r="N21" s="43"/>
      <c r="O21" s="44"/>
    </row>
    <row r="22" spans="1:15" ht="20" customHeight="1">
      <c r="A22" s="554"/>
      <c r="B22" s="554"/>
      <c r="C22" s="17">
        <v>0.4375</v>
      </c>
      <c r="D22" s="499">
        <v>235121103</v>
      </c>
      <c r="E22" s="500" t="s">
        <v>49</v>
      </c>
      <c r="F22" s="501">
        <v>2</v>
      </c>
      <c r="G22" s="502" t="s">
        <v>50</v>
      </c>
      <c r="H22" s="499" t="s">
        <v>111</v>
      </c>
      <c r="I22" s="500" t="s">
        <v>112</v>
      </c>
      <c r="J22" s="501">
        <v>4</v>
      </c>
      <c r="K22" s="503" t="s">
        <v>63</v>
      </c>
      <c r="L22" s="504"/>
      <c r="M22" s="40"/>
      <c r="N22" s="38"/>
      <c r="O22" s="39"/>
    </row>
    <row r="23" spans="1:15" ht="20" customHeight="1">
      <c r="A23" s="554"/>
      <c r="B23" s="554"/>
      <c r="C23" s="17">
        <v>0.54166666666666663</v>
      </c>
      <c r="D23" s="505">
        <v>235121201</v>
      </c>
      <c r="E23" s="506" t="s">
        <v>53</v>
      </c>
      <c r="F23" s="507">
        <v>2</v>
      </c>
      <c r="G23" s="508" t="s">
        <v>54</v>
      </c>
      <c r="H23" s="499" t="s">
        <v>103</v>
      </c>
      <c r="I23" s="500" t="s">
        <v>104</v>
      </c>
      <c r="J23" s="501">
        <v>3</v>
      </c>
      <c r="K23" s="503" t="s">
        <v>54</v>
      </c>
      <c r="L23" s="504"/>
      <c r="M23" s="40"/>
      <c r="N23" s="38"/>
      <c r="O23" s="39"/>
    </row>
    <row r="24" spans="1:15" ht="20" customHeight="1">
      <c r="A24" s="554"/>
      <c r="B24" s="554"/>
      <c r="C24" s="18">
        <v>0.60416666666666663</v>
      </c>
      <c r="D24" s="499">
        <v>235111101</v>
      </c>
      <c r="E24" s="500" t="s">
        <v>36</v>
      </c>
      <c r="F24" s="501">
        <v>1</v>
      </c>
      <c r="G24" s="502" t="s">
        <v>29</v>
      </c>
      <c r="H24" s="499"/>
      <c r="I24" s="500"/>
      <c r="J24" s="501"/>
      <c r="K24" s="503"/>
      <c r="L24" s="504"/>
      <c r="M24" s="40"/>
      <c r="N24" s="38"/>
      <c r="O24" s="39"/>
    </row>
    <row r="25" spans="1:15" ht="20" customHeight="1">
      <c r="A25" s="554"/>
      <c r="B25" s="554"/>
      <c r="C25" s="18">
        <v>0.66666666666666663</v>
      </c>
      <c r="D25" s="499">
        <v>235141103</v>
      </c>
      <c r="E25" s="500" t="s">
        <v>69</v>
      </c>
      <c r="F25" s="501">
        <v>4</v>
      </c>
      <c r="G25" s="502" t="s">
        <v>48</v>
      </c>
      <c r="H25" s="499" t="s">
        <v>108</v>
      </c>
      <c r="I25" s="500" t="s">
        <v>109</v>
      </c>
      <c r="J25" s="501">
        <v>4</v>
      </c>
      <c r="K25" s="503" t="s">
        <v>35</v>
      </c>
      <c r="L25" s="504"/>
      <c r="M25" s="40"/>
      <c r="N25" s="38"/>
      <c r="O25" s="39"/>
    </row>
    <row r="26" spans="1:15" ht="20" customHeight="1">
      <c r="A26" s="554"/>
      <c r="B26" s="554"/>
      <c r="C26" s="18">
        <v>0.72916666666666663</v>
      </c>
      <c r="D26" s="499">
        <v>235131210</v>
      </c>
      <c r="E26" s="500" t="s">
        <v>58</v>
      </c>
      <c r="F26" s="501">
        <v>3</v>
      </c>
      <c r="G26" s="502" t="s">
        <v>29</v>
      </c>
      <c r="H26" s="499" t="s">
        <v>96</v>
      </c>
      <c r="I26" s="500" t="s">
        <v>97</v>
      </c>
      <c r="J26" s="501">
        <v>2</v>
      </c>
      <c r="K26" s="503" t="s">
        <v>54</v>
      </c>
      <c r="L26" s="504"/>
      <c r="M26" s="40"/>
      <c r="N26" s="38"/>
      <c r="O26" s="39"/>
    </row>
    <row r="27" spans="1:15" ht="20" customHeight="1" thickBot="1">
      <c r="A27" s="555"/>
      <c r="B27" s="555"/>
      <c r="C27" s="19">
        <v>0.79166666666666663</v>
      </c>
      <c r="D27" s="510"/>
      <c r="E27" s="511"/>
      <c r="F27" s="511"/>
      <c r="G27" s="512"/>
      <c r="H27" s="510"/>
      <c r="I27" s="511"/>
      <c r="J27" s="511"/>
      <c r="K27" s="513"/>
      <c r="L27" s="514"/>
      <c r="M27" s="492"/>
      <c r="N27" s="45"/>
      <c r="O27" s="46"/>
    </row>
    <row r="28" spans="1:15" ht="20" customHeight="1">
      <c r="A28" s="553" t="s">
        <v>333</v>
      </c>
      <c r="B28" s="556" t="s">
        <v>10</v>
      </c>
      <c r="C28" s="5">
        <v>0.375</v>
      </c>
      <c r="D28" s="535"/>
      <c r="E28" s="536"/>
      <c r="F28" s="536"/>
      <c r="G28" s="537"/>
      <c r="H28" s="535"/>
      <c r="I28" s="536"/>
      <c r="J28" s="536"/>
      <c r="K28" s="538"/>
      <c r="L28" s="539"/>
      <c r="M28" s="488"/>
      <c r="N28" s="36"/>
      <c r="O28" s="37"/>
    </row>
    <row r="29" spans="1:15" ht="20" customHeight="1">
      <c r="A29" s="554"/>
      <c r="B29" s="554"/>
      <c r="C29" s="17">
        <v>0.4375</v>
      </c>
      <c r="D29" s="499">
        <v>235131102</v>
      </c>
      <c r="E29" s="500" t="s">
        <v>55</v>
      </c>
      <c r="F29" s="501">
        <v>3</v>
      </c>
      <c r="G29" s="502" t="s">
        <v>48</v>
      </c>
      <c r="H29" s="499" t="s">
        <v>98</v>
      </c>
      <c r="I29" s="500" t="s">
        <v>99</v>
      </c>
      <c r="J29" s="501">
        <v>3</v>
      </c>
      <c r="K29" s="503" t="s">
        <v>48</v>
      </c>
      <c r="L29" s="504"/>
      <c r="M29" s="40"/>
      <c r="N29" s="38"/>
      <c r="O29" s="39"/>
    </row>
    <row r="30" spans="1:15" ht="20" customHeight="1">
      <c r="A30" s="554"/>
      <c r="B30" s="554"/>
      <c r="C30" s="17">
        <v>0.54166666666666663</v>
      </c>
      <c r="D30" s="499">
        <v>235121106</v>
      </c>
      <c r="E30" s="500" t="s">
        <v>47</v>
      </c>
      <c r="F30" s="501">
        <v>2</v>
      </c>
      <c r="G30" s="502" t="s">
        <v>48</v>
      </c>
      <c r="H30" s="499" t="s">
        <v>94</v>
      </c>
      <c r="I30" s="500" t="s">
        <v>47</v>
      </c>
      <c r="J30" s="501">
        <v>2</v>
      </c>
      <c r="K30" s="503" t="s">
        <v>48</v>
      </c>
      <c r="L30" s="504"/>
      <c r="M30" s="40"/>
      <c r="N30" s="38"/>
      <c r="O30" s="39"/>
    </row>
    <row r="31" spans="1:15" ht="20" customHeight="1">
      <c r="A31" s="554"/>
      <c r="B31" s="554"/>
      <c r="C31" s="18">
        <v>0.60416666666666663</v>
      </c>
      <c r="D31" s="499">
        <v>235121102</v>
      </c>
      <c r="E31" s="500" t="s">
        <v>43</v>
      </c>
      <c r="F31" s="501">
        <v>2</v>
      </c>
      <c r="G31" s="502" t="s">
        <v>44</v>
      </c>
      <c r="H31" s="499" t="s">
        <v>101</v>
      </c>
      <c r="I31" s="500" t="s">
        <v>43</v>
      </c>
      <c r="J31" s="501">
        <v>3</v>
      </c>
      <c r="K31" s="503" t="s">
        <v>44</v>
      </c>
      <c r="L31" s="504"/>
      <c r="M31" s="40"/>
      <c r="N31" s="38"/>
      <c r="O31" s="39"/>
    </row>
    <row r="32" spans="1:15" ht="20" customHeight="1">
      <c r="A32" s="554"/>
      <c r="B32" s="554"/>
      <c r="C32" s="18">
        <v>0.66666666666666663</v>
      </c>
      <c r="D32" s="499">
        <v>235141203</v>
      </c>
      <c r="E32" s="500" t="s">
        <v>67</v>
      </c>
      <c r="F32" s="501">
        <v>4</v>
      </c>
      <c r="G32" s="502" t="s">
        <v>44</v>
      </c>
      <c r="H32" s="499" t="s">
        <v>113</v>
      </c>
      <c r="I32" s="500" t="s">
        <v>67</v>
      </c>
      <c r="J32" s="501">
        <v>4</v>
      </c>
      <c r="K32" s="503" t="s">
        <v>44</v>
      </c>
      <c r="L32" s="504"/>
      <c r="M32" s="40"/>
      <c r="N32" s="38"/>
      <c r="O32" s="39"/>
    </row>
    <row r="33" spans="1:15" ht="20" customHeight="1">
      <c r="A33" s="554"/>
      <c r="B33" s="554"/>
      <c r="C33" s="18">
        <v>0.72916666666666663</v>
      </c>
      <c r="D33" s="499">
        <v>235111103</v>
      </c>
      <c r="E33" s="500" t="s">
        <v>37</v>
      </c>
      <c r="F33" s="501">
        <v>1</v>
      </c>
      <c r="G33" s="502" t="s">
        <v>38</v>
      </c>
      <c r="H33" s="499" t="s">
        <v>81</v>
      </c>
      <c r="I33" s="500" t="s">
        <v>82</v>
      </c>
      <c r="J33" s="501">
        <v>1</v>
      </c>
      <c r="K33" s="503" t="s">
        <v>38</v>
      </c>
      <c r="L33" s="504"/>
      <c r="M33" s="40"/>
      <c r="N33" s="38"/>
      <c r="O33" s="39"/>
    </row>
    <row r="34" spans="1:15" ht="20" customHeight="1" thickBot="1">
      <c r="A34" s="555"/>
      <c r="B34" s="555"/>
      <c r="C34" s="18">
        <v>0.79166666666666663</v>
      </c>
      <c r="D34" s="106"/>
      <c r="E34" s="525"/>
      <c r="F34" s="525"/>
      <c r="G34" s="526"/>
      <c r="H34" s="106"/>
      <c r="I34" s="525"/>
      <c r="J34" s="525"/>
      <c r="K34" s="107"/>
      <c r="L34" s="108"/>
      <c r="M34" s="490"/>
      <c r="N34" s="41"/>
      <c r="O34" s="42"/>
    </row>
    <row r="35" spans="1:15" ht="20" customHeight="1">
      <c r="A35" s="553" t="s">
        <v>334</v>
      </c>
      <c r="B35" s="556" t="s">
        <v>11</v>
      </c>
      <c r="C35" s="5">
        <v>0.375</v>
      </c>
      <c r="D35" s="540"/>
      <c r="E35" s="541"/>
      <c r="F35" s="541"/>
      <c r="G35" s="542"/>
      <c r="H35" s="540"/>
      <c r="I35" s="541"/>
      <c r="J35" s="541"/>
      <c r="K35" s="543"/>
      <c r="L35" s="137"/>
      <c r="M35" s="491"/>
      <c r="N35" s="43"/>
      <c r="O35" s="44"/>
    </row>
    <row r="36" spans="1:15" ht="20" customHeight="1">
      <c r="A36" s="554"/>
      <c r="B36" s="554"/>
      <c r="C36" s="17">
        <v>0.4375</v>
      </c>
      <c r="D36" s="499">
        <v>235141101</v>
      </c>
      <c r="E36" s="500" t="s">
        <v>66</v>
      </c>
      <c r="F36" s="501">
        <v>4</v>
      </c>
      <c r="G36" s="502" t="s">
        <v>46</v>
      </c>
      <c r="H36" s="499" t="s">
        <v>102</v>
      </c>
      <c r="I36" s="500" t="s">
        <v>66</v>
      </c>
      <c r="J36" s="501">
        <v>3</v>
      </c>
      <c r="K36" s="503" t="s">
        <v>46</v>
      </c>
      <c r="L36" s="504"/>
      <c r="M36" s="40"/>
      <c r="N36" s="38"/>
      <c r="O36" s="39"/>
    </row>
    <row r="37" spans="1:15" ht="20" customHeight="1">
      <c r="A37" s="554"/>
      <c r="B37" s="554"/>
      <c r="C37" s="17">
        <v>0.54166666666666663</v>
      </c>
      <c r="D37" s="499">
        <v>235121105</v>
      </c>
      <c r="E37" s="500" t="s">
        <v>45</v>
      </c>
      <c r="F37" s="501">
        <v>2</v>
      </c>
      <c r="G37" s="502" t="s">
        <v>46</v>
      </c>
      <c r="H37" s="499" t="s">
        <v>93</v>
      </c>
      <c r="I37" s="500" t="s">
        <v>45</v>
      </c>
      <c r="J37" s="501">
        <v>2</v>
      </c>
      <c r="K37" s="503" t="s">
        <v>46</v>
      </c>
      <c r="L37" s="544"/>
      <c r="M37" s="40"/>
      <c r="N37" s="38"/>
      <c r="O37" s="39"/>
    </row>
    <row r="38" spans="1:15" ht="20" customHeight="1">
      <c r="A38" s="554"/>
      <c r="B38" s="554"/>
      <c r="C38" s="17">
        <v>0.60416666666666663</v>
      </c>
      <c r="D38" s="505">
        <v>235131101</v>
      </c>
      <c r="E38" s="506" t="s">
        <v>62</v>
      </c>
      <c r="F38" s="507">
        <v>3</v>
      </c>
      <c r="G38" s="508" t="s">
        <v>63</v>
      </c>
      <c r="H38" s="505" t="s">
        <v>117</v>
      </c>
      <c r="I38" s="506" t="s">
        <v>118</v>
      </c>
      <c r="J38" s="507">
        <v>4</v>
      </c>
      <c r="K38" s="509" t="s">
        <v>63</v>
      </c>
      <c r="L38" s="504"/>
      <c r="M38" s="40"/>
      <c r="N38" s="38"/>
      <c r="O38" s="39"/>
    </row>
    <row r="39" spans="1:15" ht="20" customHeight="1">
      <c r="A39" s="554"/>
      <c r="B39" s="554"/>
      <c r="C39" s="17">
        <v>0.66666666666666663</v>
      </c>
      <c r="D39" s="499">
        <v>750011301</v>
      </c>
      <c r="E39" s="500" t="s">
        <v>15</v>
      </c>
      <c r="F39" s="545">
        <v>1</v>
      </c>
      <c r="G39" s="546" t="s">
        <v>28</v>
      </c>
      <c r="H39" s="505" t="s">
        <v>85</v>
      </c>
      <c r="I39" s="506" t="s">
        <v>86</v>
      </c>
      <c r="J39" s="507">
        <v>1</v>
      </c>
      <c r="K39" s="509" t="s">
        <v>28</v>
      </c>
      <c r="L39" s="504"/>
      <c r="M39" s="40"/>
      <c r="N39" s="38"/>
      <c r="O39" s="39"/>
    </row>
    <row r="40" spans="1:15" ht="20" customHeight="1">
      <c r="A40" s="554"/>
      <c r="B40" s="554"/>
      <c r="C40" s="18">
        <v>0.72916666666666663</v>
      </c>
      <c r="D40" s="521"/>
      <c r="E40" s="170"/>
      <c r="F40" s="170"/>
      <c r="G40" s="522"/>
      <c r="H40" s="521"/>
      <c r="I40" s="170"/>
      <c r="J40" s="170"/>
      <c r="K40" s="523"/>
      <c r="L40" s="524"/>
      <c r="M40" s="489"/>
      <c r="N40" s="38"/>
      <c r="O40" s="39"/>
    </row>
    <row r="41" spans="1:15" ht="20" customHeight="1" thickBot="1">
      <c r="A41" s="555"/>
      <c r="B41" s="555"/>
      <c r="C41" s="19">
        <v>0.79166666666666663</v>
      </c>
      <c r="D41" s="510"/>
      <c r="E41" s="511"/>
      <c r="F41" s="511"/>
      <c r="G41" s="512"/>
      <c r="H41" s="510"/>
      <c r="I41" s="511"/>
      <c r="J41" s="511"/>
      <c r="K41" s="513"/>
      <c r="L41" s="514"/>
      <c r="M41" s="492"/>
      <c r="N41" s="45"/>
      <c r="O41" s="46"/>
    </row>
    <row r="42" spans="1:15" ht="20" customHeight="1">
      <c r="A42" s="553" t="s">
        <v>335</v>
      </c>
      <c r="B42" s="556" t="s">
        <v>121</v>
      </c>
      <c r="C42" s="377">
        <v>0.375</v>
      </c>
      <c r="D42" s="515">
        <v>740011301</v>
      </c>
      <c r="E42" s="516" t="s">
        <v>119</v>
      </c>
      <c r="F42" s="547">
        <v>1</v>
      </c>
      <c r="G42" s="548" t="s">
        <v>27</v>
      </c>
      <c r="H42" s="549" t="s">
        <v>84</v>
      </c>
      <c r="I42" s="550" t="s">
        <v>41</v>
      </c>
      <c r="J42" s="551">
        <v>1</v>
      </c>
      <c r="K42" s="552" t="s">
        <v>27</v>
      </c>
      <c r="L42" s="520"/>
      <c r="M42" s="493"/>
      <c r="N42" s="36"/>
      <c r="O42" s="37"/>
    </row>
    <row r="43" spans="1:15" ht="20" customHeight="1">
      <c r="A43" s="554"/>
      <c r="B43" s="554"/>
      <c r="C43" s="380">
        <v>0.4375</v>
      </c>
      <c r="D43" s="505">
        <v>235131103</v>
      </c>
      <c r="E43" s="506" t="s">
        <v>64</v>
      </c>
      <c r="F43" s="507">
        <v>3</v>
      </c>
      <c r="G43" s="508" t="s">
        <v>54</v>
      </c>
      <c r="H43" s="505" t="s">
        <v>105</v>
      </c>
      <c r="I43" s="506" t="s">
        <v>64</v>
      </c>
      <c r="J43" s="507">
        <v>3</v>
      </c>
      <c r="K43" s="509" t="s">
        <v>54</v>
      </c>
      <c r="L43" s="504"/>
      <c r="M43" s="40"/>
      <c r="N43" s="38"/>
      <c r="O43" s="39"/>
    </row>
    <row r="44" spans="1:15" ht="20" customHeight="1">
      <c r="A44" s="554"/>
      <c r="B44" s="554"/>
      <c r="C44" s="380">
        <v>0.54166666666666663</v>
      </c>
      <c r="D44" s="499">
        <v>235141102</v>
      </c>
      <c r="E44" s="500" t="s">
        <v>68</v>
      </c>
      <c r="F44" s="501">
        <v>4</v>
      </c>
      <c r="G44" s="502" t="s">
        <v>60</v>
      </c>
      <c r="H44" s="499" t="s">
        <v>110</v>
      </c>
      <c r="I44" s="500" t="s">
        <v>68</v>
      </c>
      <c r="J44" s="501">
        <v>4</v>
      </c>
      <c r="K44" s="503" t="s">
        <v>60</v>
      </c>
      <c r="L44" s="504"/>
      <c r="M44" s="40"/>
      <c r="N44" s="38"/>
      <c r="O44" s="39"/>
    </row>
    <row r="45" spans="1:15" ht="20" customHeight="1">
      <c r="A45" s="554"/>
      <c r="B45" s="554"/>
      <c r="C45" s="380">
        <v>0.60416666666666663</v>
      </c>
      <c r="D45" s="499">
        <v>235121101</v>
      </c>
      <c r="E45" s="500" t="s">
        <v>42</v>
      </c>
      <c r="F45" s="501">
        <v>2</v>
      </c>
      <c r="G45" s="502" t="s">
        <v>35</v>
      </c>
      <c r="H45" s="499" t="s">
        <v>87</v>
      </c>
      <c r="I45" s="500" t="s">
        <v>42</v>
      </c>
      <c r="J45" s="501">
        <v>2</v>
      </c>
      <c r="K45" s="503" t="s">
        <v>35</v>
      </c>
      <c r="L45" s="504"/>
      <c r="M45" s="40"/>
      <c r="N45" s="38"/>
      <c r="O45" s="39"/>
    </row>
    <row r="46" spans="1:15" ht="20" customHeight="1">
      <c r="A46" s="554"/>
      <c r="B46" s="554"/>
      <c r="C46" s="380">
        <v>0.66666666666666663</v>
      </c>
      <c r="D46" s="505">
        <v>431211301</v>
      </c>
      <c r="E46" s="500" t="s">
        <v>39</v>
      </c>
      <c r="F46" s="507">
        <v>1</v>
      </c>
      <c r="G46" s="508" t="s">
        <v>40</v>
      </c>
      <c r="H46" s="505" t="s">
        <v>83</v>
      </c>
      <c r="I46" s="506" t="s">
        <v>39</v>
      </c>
      <c r="J46" s="507">
        <v>1</v>
      </c>
      <c r="K46" s="509" t="s">
        <v>40</v>
      </c>
      <c r="L46" s="504"/>
      <c r="M46" s="40"/>
      <c r="N46" s="38"/>
      <c r="O46" s="39"/>
    </row>
    <row r="47" spans="1:15" ht="20" customHeight="1">
      <c r="A47" s="554"/>
      <c r="B47" s="554"/>
      <c r="C47" s="378">
        <v>0.72916666666666663</v>
      </c>
      <c r="D47" s="521"/>
      <c r="E47" s="170"/>
      <c r="F47" s="170"/>
      <c r="G47" s="522"/>
      <c r="H47" s="521"/>
      <c r="I47" s="170"/>
      <c r="J47" s="170"/>
      <c r="K47" s="523"/>
      <c r="L47" s="524"/>
      <c r="M47" s="489"/>
      <c r="N47" s="38"/>
      <c r="O47" s="39"/>
    </row>
    <row r="48" spans="1:15" ht="20" customHeight="1" thickBot="1">
      <c r="A48" s="555"/>
      <c r="B48" s="555"/>
      <c r="C48" s="19">
        <v>0.79166666666666663</v>
      </c>
      <c r="D48" s="483"/>
      <c r="E48" s="484"/>
      <c r="F48" s="484"/>
      <c r="G48" s="485"/>
      <c r="H48" s="483"/>
      <c r="I48" s="484"/>
      <c r="J48" s="484"/>
      <c r="K48" s="486"/>
      <c r="L48" s="498"/>
      <c r="M48" s="496"/>
      <c r="N48" s="41"/>
      <c r="O48" s="42"/>
    </row>
    <row r="49" spans="1:15" ht="22" customHeight="1">
      <c r="A49" s="9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1"/>
    </row>
    <row r="50" spans="1:15" ht="22" customHeight="1">
      <c r="A50" s="9"/>
      <c r="B50" s="10"/>
      <c r="C50" s="22"/>
      <c r="D50" s="11"/>
      <c r="E50" s="23" t="s">
        <v>122</v>
      </c>
      <c r="F50" s="11"/>
      <c r="G50" s="12"/>
      <c r="H50" s="12"/>
      <c r="I50" s="12"/>
      <c r="J50" s="12"/>
      <c r="K50" s="12"/>
      <c r="L50" s="561" t="s">
        <v>18</v>
      </c>
      <c r="M50" s="562"/>
      <c r="N50" s="562"/>
      <c r="O50" s="563"/>
    </row>
    <row r="51" spans="1:15" ht="22" customHeight="1">
      <c r="A51" s="9"/>
      <c r="B51" s="10"/>
      <c r="C51" s="11"/>
      <c r="D51" s="11"/>
      <c r="E51" s="24" t="s">
        <v>20</v>
      </c>
      <c r="F51" s="25"/>
      <c r="G51" s="25"/>
      <c r="H51" s="25"/>
      <c r="I51" s="25"/>
      <c r="J51" s="25"/>
      <c r="K51" s="25"/>
      <c r="L51" s="564" t="s">
        <v>12</v>
      </c>
      <c r="M51" s="565"/>
      <c r="N51" s="565"/>
      <c r="O51" s="566"/>
    </row>
    <row r="52" spans="1:15" ht="22" customHeight="1" thickBot="1">
      <c r="A52" s="559" t="s">
        <v>8</v>
      </c>
      <c r="B52" s="560"/>
      <c r="C52" s="560"/>
      <c r="D52" s="560"/>
      <c r="E52" s="560"/>
      <c r="F52" s="560"/>
      <c r="G52" s="26"/>
      <c r="H52" s="26"/>
      <c r="I52" s="26"/>
      <c r="J52" s="26"/>
      <c r="K52" s="26"/>
      <c r="L52" s="26"/>
      <c r="M52" s="26"/>
      <c r="N52" s="26"/>
      <c r="O52" s="27"/>
    </row>
  </sheetData>
  <mergeCells count="23">
    <mergeCell ref="L50:O50"/>
    <mergeCell ref="L51:O51"/>
    <mergeCell ref="M6:N6"/>
    <mergeCell ref="D1:O1"/>
    <mergeCell ref="D2:O2"/>
    <mergeCell ref="D3:O3"/>
    <mergeCell ref="D4:O4"/>
    <mergeCell ref="L5:O5"/>
    <mergeCell ref="A52:F52"/>
    <mergeCell ref="A35:A41"/>
    <mergeCell ref="B35:B41"/>
    <mergeCell ref="A28:A34"/>
    <mergeCell ref="A21:A27"/>
    <mergeCell ref="B21:B27"/>
    <mergeCell ref="A42:A48"/>
    <mergeCell ref="B42:B48"/>
    <mergeCell ref="A7:A13"/>
    <mergeCell ref="B7:B13"/>
    <mergeCell ref="B14:B20"/>
    <mergeCell ref="B28:B34"/>
    <mergeCell ref="H5:K5"/>
    <mergeCell ref="D5:G5"/>
    <mergeCell ref="A14:A20"/>
  </mergeCells>
  <phoneticPr fontId="7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P21" sqref="P21"/>
    </sheetView>
  </sheetViews>
  <sheetFormatPr baseColWidth="10" defaultColWidth="8.83203125" defaultRowHeight="13"/>
  <sheetData>
    <row r="1" spans="1:14">
      <c r="A1" s="478" t="s">
        <v>321</v>
      </c>
      <c r="B1" s="576" t="s">
        <v>322</v>
      </c>
      <c r="C1" s="576"/>
      <c r="D1" s="578" t="s">
        <v>323</v>
      </c>
      <c r="E1" s="579"/>
      <c r="F1" s="580"/>
      <c r="G1" s="576" t="s">
        <v>123</v>
      </c>
      <c r="H1" s="576"/>
      <c r="I1" s="576"/>
      <c r="J1" s="577" t="s">
        <v>124</v>
      </c>
      <c r="K1" s="577"/>
      <c r="L1" s="479" t="s">
        <v>125</v>
      </c>
      <c r="M1" s="479"/>
      <c r="N1" s="479"/>
    </row>
    <row r="2" spans="1:14">
      <c r="A2" s="480">
        <f>İŞL!C7</f>
        <v>0.375</v>
      </c>
      <c r="B2" s="479">
        <f>İŞL!L21</f>
        <v>0</v>
      </c>
      <c r="C2" s="479" t="s">
        <v>324</v>
      </c>
      <c r="D2" s="478">
        <f>Sayfa2!H6</f>
        <v>28</v>
      </c>
      <c r="E2" s="478" t="s">
        <v>325</v>
      </c>
      <c r="F2" s="478" t="str">
        <f>IF(D2&gt;34,"Z4","")</f>
        <v/>
      </c>
      <c r="G2" s="479">
        <f>Sayfa5!H6</f>
        <v>40</v>
      </c>
      <c r="H2" s="479" t="str">
        <f>IF(G2&gt;1,"Z10","")</f>
        <v>Z10</v>
      </c>
      <c r="I2" s="479" t="str">
        <f>IF(G2&gt;56,"Z2","")</f>
        <v/>
      </c>
      <c r="J2" s="478">
        <f>Sayfa3!H6</f>
        <v>44</v>
      </c>
      <c r="K2" s="478" t="s">
        <v>326</v>
      </c>
      <c r="L2" s="479">
        <f>Sayfa4!H6</f>
        <v>49</v>
      </c>
      <c r="M2" s="479" t="str">
        <f>IF(L2&gt;1,"Z12","")</f>
        <v>Z12</v>
      </c>
      <c r="N2" s="479" t="str">
        <f>IF(L2&gt;56,"Z11","")</f>
        <v/>
      </c>
    </row>
    <row r="3" spans="1:14">
      <c r="A3" s="480">
        <f>İŞL!C8</f>
        <v>0.4375</v>
      </c>
      <c r="B3" s="479">
        <f>İŞL!L8</f>
        <v>0</v>
      </c>
      <c r="C3" s="479" t="s">
        <v>324</v>
      </c>
      <c r="D3" s="478">
        <f>Sayfa2!H7</f>
        <v>54</v>
      </c>
      <c r="E3" s="478" t="s">
        <v>325</v>
      </c>
      <c r="F3" s="478" t="str">
        <f t="shared" ref="F3:F50" si="0">IF(D3&gt;34,"Z4","")</f>
        <v>Z4</v>
      </c>
      <c r="G3" s="479">
        <f>Sayfa5!H7</f>
        <v>103</v>
      </c>
      <c r="H3" s="479" t="str">
        <f t="shared" ref="H3:H35" si="1">IF(G3&gt;1,"Z10","")</f>
        <v>Z10</v>
      </c>
      <c r="I3" s="479" t="str">
        <f t="shared" ref="I3:I35" si="2">IF(G3&gt;56,"Z2","")</f>
        <v>Z2</v>
      </c>
      <c r="J3" s="478">
        <f>Sayfa3!H7</f>
        <v>34</v>
      </c>
      <c r="K3" s="478" t="s">
        <v>326</v>
      </c>
      <c r="L3" s="479">
        <f>Sayfa4!H7</f>
        <v>82</v>
      </c>
      <c r="M3" s="479" t="str">
        <f t="shared" ref="M3:M35" si="3">IF(L3&gt;1,"Z12","")</f>
        <v>Z12</v>
      </c>
      <c r="N3" s="479" t="str">
        <f t="shared" ref="N3:N35" si="4">IF(L3&gt;56,"Z11","")</f>
        <v>Z11</v>
      </c>
    </row>
    <row r="4" spans="1:14">
      <c r="A4" s="480">
        <f>İŞL!C9</f>
        <v>0.54166666666666663</v>
      </c>
      <c r="B4" s="479">
        <f>İŞL!L9</f>
        <v>0</v>
      </c>
      <c r="C4" s="479" t="s">
        <v>324</v>
      </c>
      <c r="D4" s="478">
        <f>Sayfa2!H8</f>
        <v>36</v>
      </c>
      <c r="E4" s="478" t="s">
        <v>325</v>
      </c>
      <c r="F4" s="478" t="str">
        <f t="shared" si="0"/>
        <v>Z4</v>
      </c>
      <c r="G4" s="479">
        <f>Sayfa5!H8</f>
        <v>96</v>
      </c>
      <c r="H4" s="479" t="str">
        <f t="shared" si="1"/>
        <v>Z10</v>
      </c>
      <c r="I4" s="479" t="str">
        <f t="shared" si="2"/>
        <v>Z2</v>
      </c>
      <c r="J4" s="478">
        <f>Sayfa3!H8</f>
        <v>17</v>
      </c>
      <c r="K4" s="478" t="s">
        <v>326</v>
      </c>
      <c r="L4" s="479">
        <f>Sayfa4!H8</f>
        <v>66</v>
      </c>
      <c r="M4" s="479" t="str">
        <f t="shared" si="3"/>
        <v>Z12</v>
      </c>
      <c r="N4" s="479" t="str">
        <f t="shared" si="4"/>
        <v>Z11</v>
      </c>
    </row>
    <row r="5" spans="1:14">
      <c r="A5" s="480">
        <f>İŞL!C10</f>
        <v>0.60416666666666663</v>
      </c>
      <c r="B5" s="479">
        <f>İŞL!L45</f>
        <v>0</v>
      </c>
      <c r="C5" s="479" t="s">
        <v>324</v>
      </c>
      <c r="D5" s="478">
        <f>Sayfa2!H9</f>
        <v>35</v>
      </c>
      <c r="E5" s="478" t="s">
        <v>325</v>
      </c>
      <c r="F5" s="478" t="str">
        <f t="shared" si="0"/>
        <v>Z4</v>
      </c>
      <c r="G5" s="479">
        <f>Sayfa5!H9</f>
        <v>59</v>
      </c>
      <c r="H5" s="479" t="str">
        <f t="shared" si="1"/>
        <v>Z10</v>
      </c>
      <c r="I5" s="479" t="str">
        <f t="shared" si="2"/>
        <v>Z2</v>
      </c>
      <c r="J5" s="478">
        <f>Sayfa3!H9</f>
        <v>50</v>
      </c>
      <c r="K5" s="478" t="s">
        <v>326</v>
      </c>
      <c r="L5" s="479">
        <f>Sayfa4!H9</f>
        <v>44</v>
      </c>
      <c r="M5" s="479" t="str">
        <f t="shared" si="3"/>
        <v>Z12</v>
      </c>
      <c r="N5" s="479" t="str">
        <f t="shared" si="4"/>
        <v/>
      </c>
    </row>
    <row r="6" spans="1:14">
      <c r="A6" s="480">
        <f>İŞL!C11</f>
        <v>0.66666666666666663</v>
      </c>
      <c r="B6" s="479">
        <f>İŞL!L11</f>
        <v>0</v>
      </c>
      <c r="C6" s="479" t="s">
        <v>324</v>
      </c>
      <c r="D6" s="478">
        <f>Sayfa2!H10</f>
        <v>31</v>
      </c>
      <c r="E6" s="478" t="s">
        <v>325</v>
      </c>
      <c r="F6" s="478" t="str">
        <f t="shared" si="0"/>
        <v/>
      </c>
      <c r="G6" s="479">
        <f>Sayfa5!H10</f>
        <v>40</v>
      </c>
      <c r="H6" s="479" t="str">
        <f t="shared" si="1"/>
        <v>Z10</v>
      </c>
      <c r="I6" s="479" t="str">
        <f t="shared" si="2"/>
        <v/>
      </c>
      <c r="J6" s="478">
        <f>Sayfa3!H10</f>
        <v>41</v>
      </c>
      <c r="K6" s="478" t="s">
        <v>326</v>
      </c>
      <c r="L6" s="479">
        <f>Sayfa4!H10</f>
        <v>40</v>
      </c>
      <c r="M6" s="479" t="str">
        <f t="shared" si="3"/>
        <v>Z12</v>
      </c>
      <c r="N6" s="479" t="str">
        <f t="shared" si="4"/>
        <v/>
      </c>
    </row>
    <row r="7" spans="1:14">
      <c r="A7" s="480">
        <f>İŞL!C12</f>
        <v>0.72916666666666663</v>
      </c>
      <c r="B7" s="479">
        <f>İŞL!L29</f>
        <v>0</v>
      </c>
      <c r="C7" s="479" t="s">
        <v>324</v>
      </c>
      <c r="D7" s="478"/>
      <c r="E7" s="478"/>
      <c r="F7" s="478" t="str">
        <f t="shared" si="0"/>
        <v/>
      </c>
      <c r="G7" s="479">
        <f>Sayfa5!H11</f>
        <v>103</v>
      </c>
      <c r="H7" s="479" t="str">
        <f t="shared" si="1"/>
        <v>Z10</v>
      </c>
      <c r="I7" s="479" t="str">
        <f t="shared" si="2"/>
        <v>Z2</v>
      </c>
      <c r="J7" s="478">
        <f>Sayfa3!H11</f>
        <v>43</v>
      </c>
      <c r="K7" s="478" t="s">
        <v>326</v>
      </c>
      <c r="L7" s="479">
        <f>Sayfa4!H11</f>
        <v>82</v>
      </c>
      <c r="M7" s="479" t="str">
        <f t="shared" si="3"/>
        <v>Z12</v>
      </c>
      <c r="N7" s="479" t="str">
        <f t="shared" si="4"/>
        <v>Z11</v>
      </c>
    </row>
    <row r="8" spans="1:14">
      <c r="A8" s="480">
        <f>İŞL!C13</f>
        <v>0.79166666666666663</v>
      </c>
      <c r="B8" s="479">
        <f>İŞL!L13</f>
        <v>0</v>
      </c>
      <c r="C8" s="479"/>
      <c r="D8" s="478"/>
      <c r="E8" s="478"/>
      <c r="F8" s="478" t="str">
        <f t="shared" si="0"/>
        <v/>
      </c>
      <c r="G8" s="479">
        <f>Sayfa5!H12</f>
        <v>0</v>
      </c>
      <c r="H8" s="479" t="str">
        <f t="shared" si="1"/>
        <v/>
      </c>
      <c r="I8" s="479" t="str">
        <f t="shared" si="2"/>
        <v/>
      </c>
      <c r="J8" s="478">
        <f>Sayfa3!H12</f>
        <v>29</v>
      </c>
      <c r="K8" s="478" t="s">
        <v>326</v>
      </c>
      <c r="L8" s="479">
        <f>Sayfa4!H12</f>
        <v>0</v>
      </c>
      <c r="M8" s="479" t="str">
        <f t="shared" si="3"/>
        <v/>
      </c>
      <c r="N8" s="479" t="str">
        <f t="shared" si="4"/>
        <v/>
      </c>
    </row>
    <row r="9" spans="1:14">
      <c r="A9" s="480">
        <f>İŞL!C14</f>
        <v>0.375</v>
      </c>
      <c r="B9" s="479">
        <f>İŞL!L14</f>
        <v>0</v>
      </c>
      <c r="C9" s="479" t="s">
        <v>324</v>
      </c>
      <c r="D9" s="478">
        <f>Sayfa2!H13</f>
        <v>34</v>
      </c>
      <c r="E9" s="478" t="s">
        <v>325</v>
      </c>
      <c r="F9" s="478" t="str">
        <f t="shared" si="0"/>
        <v/>
      </c>
      <c r="G9" s="479">
        <f>Sayfa5!H13</f>
        <v>41</v>
      </c>
      <c r="H9" s="479" t="str">
        <f t="shared" si="1"/>
        <v>Z10</v>
      </c>
      <c r="I9" s="479" t="str">
        <f t="shared" si="2"/>
        <v/>
      </c>
      <c r="J9" s="478">
        <f>Sayfa3!H13</f>
        <v>44</v>
      </c>
      <c r="K9" s="478" t="s">
        <v>326</v>
      </c>
      <c r="L9" s="479">
        <f>Sayfa4!H13</f>
        <v>32</v>
      </c>
      <c r="M9" s="479" t="str">
        <f t="shared" si="3"/>
        <v>Z12</v>
      </c>
      <c r="N9" s="479" t="str">
        <f t="shared" si="4"/>
        <v/>
      </c>
    </row>
    <row r="10" spans="1:14">
      <c r="A10" s="480">
        <f>İŞL!C15</f>
        <v>0.4375</v>
      </c>
      <c r="B10" s="479">
        <f>İŞL!L15</f>
        <v>0</v>
      </c>
      <c r="C10" s="479" t="s">
        <v>324</v>
      </c>
      <c r="D10" s="478">
        <f>Sayfa2!H14</f>
        <v>63</v>
      </c>
      <c r="E10" s="478" t="s">
        <v>325</v>
      </c>
      <c r="F10" s="478" t="str">
        <f t="shared" si="0"/>
        <v>Z4</v>
      </c>
      <c r="G10" s="479">
        <f>Sayfa5!H14</f>
        <v>97</v>
      </c>
      <c r="H10" s="479" t="str">
        <f t="shared" si="1"/>
        <v>Z10</v>
      </c>
      <c r="I10" s="479" t="str">
        <f t="shared" si="2"/>
        <v>Z2</v>
      </c>
      <c r="J10" s="478">
        <f>Sayfa3!H14</f>
        <v>37</v>
      </c>
      <c r="K10" s="478" t="s">
        <v>326</v>
      </c>
      <c r="L10" s="479">
        <f>Sayfa4!H14</f>
        <v>85</v>
      </c>
      <c r="M10" s="479" t="str">
        <f t="shared" si="3"/>
        <v>Z12</v>
      </c>
      <c r="N10" s="479" t="str">
        <f t="shared" si="4"/>
        <v>Z11</v>
      </c>
    </row>
    <row r="11" spans="1:14">
      <c r="A11" s="480">
        <f>İŞL!C16</f>
        <v>0.54166666666666663</v>
      </c>
      <c r="B11" s="479">
        <f>İŞL!L31</f>
        <v>0</v>
      </c>
      <c r="C11" s="479" t="s">
        <v>324</v>
      </c>
      <c r="D11" s="478">
        <f>Sayfa2!H15</f>
        <v>43</v>
      </c>
      <c r="E11" s="478" t="s">
        <v>325</v>
      </c>
      <c r="F11" s="478" t="str">
        <f t="shared" si="0"/>
        <v>Z4</v>
      </c>
      <c r="G11" s="479">
        <f>Sayfa5!H15</f>
        <v>115</v>
      </c>
      <c r="H11" s="479" t="str">
        <f t="shared" si="1"/>
        <v>Z10</v>
      </c>
      <c r="I11" s="479" t="str">
        <f t="shared" si="2"/>
        <v>Z2</v>
      </c>
      <c r="J11" s="478">
        <f>Sayfa3!H15</f>
        <v>37</v>
      </c>
      <c r="K11" s="478" t="s">
        <v>326</v>
      </c>
      <c r="L11" s="479">
        <f>Sayfa4!H15</f>
        <v>59</v>
      </c>
      <c r="M11" s="479" t="str">
        <f t="shared" si="3"/>
        <v>Z12</v>
      </c>
      <c r="N11" s="479" t="str">
        <f t="shared" si="4"/>
        <v>Z11</v>
      </c>
    </row>
    <row r="12" spans="1:14">
      <c r="A12" s="480">
        <f>İŞL!C17</f>
        <v>0.60416666666666663</v>
      </c>
      <c r="B12" s="479">
        <f>İŞL!L36</f>
        <v>0</v>
      </c>
      <c r="C12" s="479" t="s">
        <v>324</v>
      </c>
      <c r="D12" s="478">
        <f>Sayfa2!H16</f>
        <v>52</v>
      </c>
      <c r="E12" s="478" t="s">
        <v>325</v>
      </c>
      <c r="F12" s="478" t="str">
        <f t="shared" si="0"/>
        <v>Z4</v>
      </c>
      <c r="G12" s="479">
        <f>Sayfa5!H16</f>
        <v>51</v>
      </c>
      <c r="H12" s="479" t="str">
        <f t="shared" si="1"/>
        <v>Z10</v>
      </c>
      <c r="I12" s="479" t="str">
        <f t="shared" si="2"/>
        <v/>
      </c>
      <c r="J12" s="478">
        <f>Sayfa3!H16</f>
        <v>35</v>
      </c>
      <c r="K12" s="478" t="s">
        <v>326</v>
      </c>
      <c r="L12" s="479">
        <f>Sayfa4!H16</f>
        <v>43</v>
      </c>
      <c r="M12" s="479" t="str">
        <f t="shared" si="3"/>
        <v>Z12</v>
      </c>
      <c r="N12" s="479" t="str">
        <f t="shared" si="4"/>
        <v/>
      </c>
    </row>
    <row r="13" spans="1:14">
      <c r="A13" s="480">
        <f>İŞL!C18</f>
        <v>0.66666666666666663</v>
      </c>
      <c r="B13" s="479">
        <f>İŞL!L37</f>
        <v>0</v>
      </c>
      <c r="C13" s="479" t="s">
        <v>324</v>
      </c>
      <c r="D13" s="478">
        <f>Sayfa2!H17</f>
        <v>0</v>
      </c>
      <c r="E13" s="478"/>
      <c r="F13" s="478" t="str">
        <f t="shared" si="0"/>
        <v/>
      </c>
      <c r="G13" s="479">
        <f>Sayfa5!H17</f>
        <v>34</v>
      </c>
      <c r="H13" s="479" t="str">
        <f t="shared" si="1"/>
        <v>Z10</v>
      </c>
      <c r="I13" s="479" t="str">
        <f t="shared" si="2"/>
        <v/>
      </c>
      <c r="J13" s="478">
        <f>Sayfa3!H17</f>
        <v>46</v>
      </c>
      <c r="K13" s="478" t="s">
        <v>326</v>
      </c>
      <c r="L13" s="479">
        <f>Sayfa4!H17</f>
        <v>0</v>
      </c>
      <c r="M13" s="479" t="str">
        <f t="shared" si="3"/>
        <v/>
      </c>
      <c r="N13" s="479" t="str">
        <f t="shared" si="4"/>
        <v/>
      </c>
    </row>
    <row r="14" spans="1:14">
      <c r="A14" s="480">
        <f>İŞL!C19</f>
        <v>0.72916666666666663</v>
      </c>
      <c r="B14" s="479">
        <f>İŞL!L26</f>
        <v>0</v>
      </c>
      <c r="C14" s="479" t="s">
        <v>324</v>
      </c>
      <c r="D14" s="478">
        <f>Sayfa2!H18</f>
        <v>16</v>
      </c>
      <c r="E14" s="478" t="s">
        <v>325</v>
      </c>
      <c r="F14" s="478" t="str">
        <f t="shared" si="0"/>
        <v/>
      </c>
      <c r="G14" s="479">
        <f>Sayfa5!H18</f>
        <v>5</v>
      </c>
      <c r="H14" s="479" t="s">
        <v>324</v>
      </c>
      <c r="I14" s="479" t="str">
        <f t="shared" si="2"/>
        <v/>
      </c>
      <c r="J14" s="478">
        <f>Sayfa3!H18</f>
        <v>53</v>
      </c>
      <c r="K14" s="478" t="s">
        <v>326</v>
      </c>
      <c r="L14" s="479">
        <f>Sayfa4!H18</f>
        <v>66</v>
      </c>
      <c r="M14" s="479" t="str">
        <f t="shared" si="3"/>
        <v>Z12</v>
      </c>
      <c r="N14" s="479" t="str">
        <f t="shared" si="4"/>
        <v>Z11</v>
      </c>
    </row>
    <row r="15" spans="1:14">
      <c r="A15" s="480">
        <f>İŞL!C20</f>
        <v>0.79166666666666663</v>
      </c>
      <c r="B15" s="479">
        <f>İŞL!L20</f>
        <v>0</v>
      </c>
      <c r="C15" s="479"/>
      <c r="D15" s="478"/>
      <c r="E15" s="478"/>
      <c r="F15" s="478" t="str">
        <f t="shared" si="0"/>
        <v/>
      </c>
      <c r="G15" s="479">
        <f>Sayfa5!H19</f>
        <v>0</v>
      </c>
      <c r="H15" s="479" t="str">
        <f t="shared" si="1"/>
        <v/>
      </c>
      <c r="I15" s="479" t="str">
        <f t="shared" si="2"/>
        <v/>
      </c>
      <c r="J15" s="478">
        <f>Sayfa3!H19</f>
        <v>51</v>
      </c>
      <c r="K15" s="478" t="s">
        <v>326</v>
      </c>
      <c r="L15" s="479">
        <f>Sayfa4!H19</f>
        <v>0</v>
      </c>
      <c r="M15" s="479" t="str">
        <f t="shared" si="3"/>
        <v/>
      </c>
      <c r="N15" s="479" t="str">
        <f t="shared" si="4"/>
        <v/>
      </c>
    </row>
    <row r="16" spans="1:14">
      <c r="A16" s="480">
        <f>İŞL!C21</f>
        <v>0.375</v>
      </c>
      <c r="B16" s="479">
        <f>İŞL!L12</f>
        <v>0</v>
      </c>
      <c r="C16" s="479" t="s">
        <v>324</v>
      </c>
      <c r="D16" s="478"/>
      <c r="E16" s="478"/>
      <c r="F16" s="478" t="str">
        <f t="shared" si="0"/>
        <v/>
      </c>
      <c r="G16" s="479">
        <f>Sayfa5!H20</f>
        <v>47</v>
      </c>
      <c r="H16" s="479" t="str">
        <f t="shared" si="1"/>
        <v>Z10</v>
      </c>
      <c r="I16" s="479" t="str">
        <f t="shared" si="2"/>
        <v/>
      </c>
      <c r="J16" s="478">
        <f>Sayfa3!H20</f>
        <v>42</v>
      </c>
      <c r="K16" s="478" t="s">
        <v>326</v>
      </c>
      <c r="L16" s="479">
        <f>Sayfa4!H20</f>
        <v>44</v>
      </c>
      <c r="M16" s="479" t="str">
        <f t="shared" si="3"/>
        <v>Z12</v>
      </c>
      <c r="N16" s="479" t="str">
        <f t="shared" si="4"/>
        <v/>
      </c>
    </row>
    <row r="17" spans="1:14">
      <c r="A17" s="480">
        <f>İŞL!C22</f>
        <v>0.4375</v>
      </c>
      <c r="B17" s="479">
        <f>İŞL!L22</f>
        <v>0</v>
      </c>
      <c r="C17" s="479" t="s">
        <v>324</v>
      </c>
      <c r="D17" s="478">
        <f>Sayfa2!H21</f>
        <v>52</v>
      </c>
      <c r="E17" s="478" t="s">
        <v>325</v>
      </c>
      <c r="F17" s="478" t="str">
        <f t="shared" si="0"/>
        <v>Z4</v>
      </c>
      <c r="G17" s="479">
        <f>Sayfa5!H21</f>
        <v>102</v>
      </c>
      <c r="H17" s="479" t="str">
        <f t="shared" si="1"/>
        <v>Z10</v>
      </c>
      <c r="I17" s="479" t="str">
        <f t="shared" si="2"/>
        <v>Z2</v>
      </c>
      <c r="J17" s="478">
        <f>Sayfa3!H21</f>
        <v>35</v>
      </c>
      <c r="K17" s="478" t="s">
        <v>326</v>
      </c>
      <c r="L17" s="479">
        <f>Sayfa4!H21</f>
        <v>88</v>
      </c>
      <c r="M17" s="479" t="str">
        <f t="shared" si="3"/>
        <v>Z12</v>
      </c>
      <c r="N17" s="479" t="str">
        <f t="shared" si="4"/>
        <v>Z11</v>
      </c>
    </row>
    <row r="18" spans="1:14">
      <c r="A18" s="480">
        <f>İŞL!C23</f>
        <v>0.54166666666666663</v>
      </c>
      <c r="B18" s="479">
        <f>İŞL!L30</f>
        <v>0</v>
      </c>
      <c r="C18" s="479" t="s">
        <v>324</v>
      </c>
      <c r="D18" s="478">
        <f>Sayfa2!H22</f>
        <v>32</v>
      </c>
      <c r="E18" s="478" t="s">
        <v>325</v>
      </c>
      <c r="F18" s="478" t="str">
        <f t="shared" si="0"/>
        <v/>
      </c>
      <c r="G18" s="479">
        <f>Sayfa5!H22</f>
        <v>9</v>
      </c>
      <c r="H18" s="479" t="s">
        <v>326</v>
      </c>
      <c r="I18" s="479" t="str">
        <f t="shared" si="2"/>
        <v/>
      </c>
      <c r="J18" s="478">
        <f>Sayfa3!H22</f>
        <v>43</v>
      </c>
      <c r="K18" s="478" t="s">
        <v>326</v>
      </c>
      <c r="L18" s="479">
        <f>Sayfa4!H22</f>
        <v>51</v>
      </c>
      <c r="M18" s="479" t="str">
        <f t="shared" si="3"/>
        <v>Z12</v>
      </c>
      <c r="N18" s="479" t="str">
        <f t="shared" si="4"/>
        <v/>
      </c>
    </row>
    <row r="19" spans="1:14">
      <c r="A19" s="480">
        <f>İŞL!C24</f>
        <v>0.60416666666666663</v>
      </c>
      <c r="B19" s="479">
        <f>İŞL!L33</f>
        <v>0</v>
      </c>
      <c r="C19" s="479" t="s">
        <v>324</v>
      </c>
      <c r="D19" s="478">
        <f>Sayfa2!H23</f>
        <v>26</v>
      </c>
      <c r="E19" s="478" t="s">
        <v>325</v>
      </c>
      <c r="F19" s="478" t="str">
        <f t="shared" si="0"/>
        <v/>
      </c>
      <c r="G19" s="479">
        <f>Sayfa5!H23</f>
        <v>115</v>
      </c>
      <c r="H19" s="479" t="str">
        <f t="shared" si="1"/>
        <v>Z10</v>
      </c>
      <c r="I19" s="479" t="str">
        <f t="shared" si="2"/>
        <v>Z2</v>
      </c>
      <c r="J19" s="478">
        <f>Sayfa3!H23</f>
        <v>29</v>
      </c>
      <c r="K19" s="478" t="s">
        <v>326</v>
      </c>
      <c r="L19" s="479">
        <f>Sayfa4!H23</f>
        <v>48</v>
      </c>
      <c r="M19" s="479" t="str">
        <f t="shared" si="3"/>
        <v>Z12</v>
      </c>
      <c r="N19" s="479" t="str">
        <f t="shared" si="4"/>
        <v/>
      </c>
    </row>
    <row r="20" spans="1:14">
      <c r="A20" s="480">
        <f>İŞL!C25</f>
        <v>0.66666666666666663</v>
      </c>
      <c r="B20" s="479">
        <f>İŞL!L32</f>
        <v>0</v>
      </c>
      <c r="C20" s="479" t="s">
        <v>324</v>
      </c>
      <c r="D20" s="478">
        <f>Sayfa2!H24</f>
        <v>29</v>
      </c>
      <c r="E20" s="478" t="s">
        <v>325</v>
      </c>
      <c r="F20" s="478" t="str">
        <f t="shared" si="0"/>
        <v/>
      </c>
      <c r="G20" s="479">
        <f>Sayfa5!H24</f>
        <v>75</v>
      </c>
      <c r="H20" s="479" t="str">
        <f t="shared" si="1"/>
        <v>Z10</v>
      </c>
      <c r="I20" s="479" t="str">
        <f t="shared" si="2"/>
        <v>Z2</v>
      </c>
      <c r="J20" s="478">
        <f>Sayfa3!H24</f>
        <v>50</v>
      </c>
      <c r="K20" s="478" t="s">
        <v>326</v>
      </c>
      <c r="L20" s="479">
        <f>Sayfa4!H24</f>
        <v>0</v>
      </c>
      <c r="M20" s="479" t="str">
        <f t="shared" si="3"/>
        <v/>
      </c>
      <c r="N20" s="479" t="str">
        <f t="shared" si="4"/>
        <v/>
      </c>
    </row>
    <row r="21" spans="1:14">
      <c r="A21" s="480">
        <f>İŞL!C26</f>
        <v>0.72916666666666663</v>
      </c>
      <c r="B21" s="479">
        <f>İŞL!L43</f>
        <v>0</v>
      </c>
      <c r="C21" s="479" t="s">
        <v>324</v>
      </c>
      <c r="D21" s="478">
        <f>Sayfa2!H25</f>
        <v>59</v>
      </c>
      <c r="E21" s="478" t="s">
        <v>325</v>
      </c>
      <c r="F21" s="478" t="str">
        <f t="shared" si="0"/>
        <v>Z4</v>
      </c>
      <c r="G21" s="479">
        <f>Sayfa5!H25</f>
        <v>115</v>
      </c>
      <c r="H21" s="479" t="str">
        <f t="shared" si="1"/>
        <v>Z10</v>
      </c>
      <c r="I21" s="479" t="str">
        <f t="shared" si="2"/>
        <v>Z2</v>
      </c>
      <c r="J21" s="478">
        <f>Sayfa3!H25</f>
        <v>34</v>
      </c>
      <c r="K21" s="478" t="s">
        <v>326</v>
      </c>
      <c r="L21" s="479">
        <f>Sayfa4!H25</f>
        <v>39</v>
      </c>
      <c r="M21" s="479" t="str">
        <f t="shared" si="3"/>
        <v>Z12</v>
      </c>
      <c r="N21" s="479" t="str">
        <f t="shared" si="4"/>
        <v/>
      </c>
    </row>
    <row r="22" spans="1:14">
      <c r="A22" s="480">
        <f>İŞL!C27</f>
        <v>0.79166666666666663</v>
      </c>
      <c r="B22" s="479">
        <f>İŞL!L27</f>
        <v>0</v>
      </c>
      <c r="C22" s="479"/>
      <c r="D22" s="478"/>
      <c r="E22" s="478"/>
      <c r="F22" s="478" t="str">
        <f t="shared" si="0"/>
        <v/>
      </c>
      <c r="G22" s="479">
        <f>Sayfa5!H26</f>
        <v>3</v>
      </c>
      <c r="H22" s="479" t="s">
        <v>326</v>
      </c>
      <c r="I22" s="479" t="str">
        <f t="shared" si="2"/>
        <v/>
      </c>
      <c r="J22" s="478">
        <f>Sayfa3!H26</f>
        <v>66</v>
      </c>
      <c r="K22" s="482" t="s">
        <v>326</v>
      </c>
      <c r="L22" s="479">
        <f>Sayfa4!H26</f>
        <v>0</v>
      </c>
      <c r="M22" s="479" t="str">
        <f t="shared" si="3"/>
        <v/>
      </c>
      <c r="N22" s="479" t="str">
        <f t="shared" si="4"/>
        <v/>
      </c>
    </row>
    <row r="23" spans="1:14">
      <c r="A23" s="480">
        <f>İŞL!C28</f>
        <v>0.375</v>
      </c>
      <c r="B23" s="479">
        <f>İŞL!L10</f>
        <v>0</v>
      </c>
      <c r="C23" s="479" t="s">
        <v>324</v>
      </c>
      <c r="D23" s="478"/>
      <c r="E23" s="478"/>
      <c r="F23" s="478" t="str">
        <f t="shared" si="0"/>
        <v/>
      </c>
      <c r="G23" s="479">
        <f>Sayfa5!H27</f>
        <v>4</v>
      </c>
      <c r="H23" s="479" t="s">
        <v>326</v>
      </c>
      <c r="I23" s="479" t="str">
        <f t="shared" si="2"/>
        <v/>
      </c>
      <c r="J23" s="478">
        <f>Sayfa3!H27</f>
        <v>43</v>
      </c>
      <c r="K23" s="478" t="s">
        <v>326</v>
      </c>
      <c r="L23" s="479">
        <f>Sayfa4!H27</f>
        <v>30</v>
      </c>
      <c r="M23" s="479" t="str">
        <f t="shared" si="3"/>
        <v>Z12</v>
      </c>
      <c r="N23" s="479" t="str">
        <f t="shared" si="4"/>
        <v/>
      </c>
    </row>
    <row r="24" spans="1:14">
      <c r="A24" s="480">
        <f>İŞL!C29</f>
        <v>0.4375</v>
      </c>
      <c r="B24" s="479">
        <f>İŞL!L25</f>
        <v>0</v>
      </c>
      <c r="C24" s="479" t="s">
        <v>324</v>
      </c>
      <c r="D24" s="478">
        <f>Sayfa2!H28</f>
        <v>26</v>
      </c>
      <c r="E24" s="478" t="s">
        <v>325</v>
      </c>
      <c r="F24" s="478" t="str">
        <f t="shared" si="0"/>
        <v/>
      </c>
      <c r="G24" s="479">
        <f>Sayfa5!H28</f>
        <v>123</v>
      </c>
      <c r="H24" s="479" t="str">
        <f t="shared" si="1"/>
        <v>Z10</v>
      </c>
      <c r="I24" s="479" t="str">
        <f t="shared" si="2"/>
        <v>Z2</v>
      </c>
      <c r="J24" s="478">
        <f>Sayfa3!H28</f>
        <v>44</v>
      </c>
      <c r="K24" s="478" t="s">
        <v>326</v>
      </c>
      <c r="L24" s="479">
        <f>Sayfa4!H28</f>
        <v>72</v>
      </c>
      <c r="M24" s="479" t="str">
        <f t="shared" si="3"/>
        <v>Z12</v>
      </c>
      <c r="N24" s="479" t="str">
        <f t="shared" si="4"/>
        <v>Z11</v>
      </c>
    </row>
    <row r="25" spans="1:14">
      <c r="A25" s="480">
        <f>İŞL!C30</f>
        <v>0.54166666666666663</v>
      </c>
      <c r="B25" s="479">
        <f>İŞL!L18</f>
        <v>0</v>
      </c>
      <c r="C25" s="479" t="s">
        <v>324</v>
      </c>
      <c r="D25" s="478">
        <f>Sayfa2!H29</f>
        <v>16</v>
      </c>
      <c r="E25" s="478" t="s">
        <v>325</v>
      </c>
      <c r="F25" s="478" t="str">
        <f t="shared" si="0"/>
        <v/>
      </c>
      <c r="G25" s="479">
        <f>Sayfa5!H29</f>
        <v>126</v>
      </c>
      <c r="H25" s="479" t="str">
        <f t="shared" si="1"/>
        <v>Z10</v>
      </c>
      <c r="I25" s="479" t="str">
        <f t="shared" si="2"/>
        <v>Z2</v>
      </c>
      <c r="J25" s="478">
        <f>Sayfa3!H29</f>
        <v>27</v>
      </c>
      <c r="K25" s="478" t="s">
        <v>326</v>
      </c>
      <c r="L25" s="479">
        <f>Sayfa4!H29</f>
        <v>86</v>
      </c>
      <c r="M25" s="479" t="str">
        <f t="shared" si="3"/>
        <v>Z12</v>
      </c>
      <c r="N25" s="479" t="str">
        <f t="shared" si="4"/>
        <v>Z11</v>
      </c>
    </row>
    <row r="26" spans="1:14">
      <c r="A26" s="480">
        <f>İŞL!C31</f>
        <v>0.60416666666666663</v>
      </c>
      <c r="B26" s="479">
        <f>İŞL!L44</f>
        <v>0</v>
      </c>
      <c r="C26" s="479" t="s">
        <v>324</v>
      </c>
      <c r="D26" s="478">
        <f>Sayfa2!H30</f>
        <v>39</v>
      </c>
      <c r="E26" s="478" t="s">
        <v>325</v>
      </c>
      <c r="F26" s="478" t="str">
        <f t="shared" si="0"/>
        <v>Z4</v>
      </c>
      <c r="G26" s="479">
        <f>Sayfa5!H30</f>
        <v>64</v>
      </c>
      <c r="H26" s="479" t="str">
        <f t="shared" si="1"/>
        <v>Z10</v>
      </c>
      <c r="I26" s="479" t="str">
        <f t="shared" si="2"/>
        <v>Z2</v>
      </c>
      <c r="J26" s="478">
        <f>Sayfa3!H30</f>
        <v>11</v>
      </c>
      <c r="K26" s="478" t="s">
        <v>326</v>
      </c>
      <c r="L26" s="479">
        <f>Sayfa4!H30</f>
        <v>44</v>
      </c>
      <c r="M26" s="479" t="str">
        <f t="shared" si="3"/>
        <v>Z12</v>
      </c>
      <c r="N26" s="479" t="str">
        <f t="shared" si="4"/>
        <v/>
      </c>
    </row>
    <row r="27" spans="1:14">
      <c r="A27" s="480">
        <f>İŞL!C32</f>
        <v>0.66666666666666663</v>
      </c>
      <c r="B27" s="479">
        <f>İŞL!L39</f>
        <v>0</v>
      </c>
      <c r="C27" s="479" t="s">
        <v>324</v>
      </c>
      <c r="D27" s="478">
        <f>Sayfa2!H31</f>
        <v>24</v>
      </c>
      <c r="E27" s="478" t="s">
        <v>325</v>
      </c>
      <c r="F27" s="478" t="str">
        <f t="shared" si="0"/>
        <v/>
      </c>
      <c r="G27" s="479">
        <f>Sayfa5!H31</f>
        <v>35</v>
      </c>
      <c r="H27" s="479" t="str">
        <f t="shared" si="1"/>
        <v>Z10</v>
      </c>
      <c r="I27" s="479" t="str">
        <f t="shared" si="2"/>
        <v/>
      </c>
      <c r="J27" s="478">
        <f>Sayfa3!H31</f>
        <v>39</v>
      </c>
      <c r="K27" s="478" t="s">
        <v>326</v>
      </c>
      <c r="L27" s="479">
        <f>Sayfa4!H31</f>
        <v>34</v>
      </c>
      <c r="M27" s="479" t="str">
        <f t="shared" si="3"/>
        <v>Z12</v>
      </c>
      <c r="N27" s="479" t="str">
        <f t="shared" si="4"/>
        <v/>
      </c>
    </row>
    <row r="28" spans="1:14">
      <c r="A28" s="480">
        <f>İŞL!C33</f>
        <v>0.72916666666666663</v>
      </c>
      <c r="B28" s="479">
        <f>İŞL!L17</f>
        <v>0</v>
      </c>
      <c r="C28" s="479" t="s">
        <v>324</v>
      </c>
      <c r="D28" s="478">
        <f>Sayfa2!H32</f>
        <v>38</v>
      </c>
      <c r="E28" s="478" t="s">
        <v>325</v>
      </c>
      <c r="F28" s="478" t="str">
        <f t="shared" si="0"/>
        <v>Z4</v>
      </c>
      <c r="G28" s="479">
        <f>Sayfa5!H32</f>
        <v>98</v>
      </c>
      <c r="H28" s="479" t="str">
        <f t="shared" si="1"/>
        <v>Z10</v>
      </c>
      <c r="I28" s="479" t="str">
        <f t="shared" si="2"/>
        <v>Z2</v>
      </c>
      <c r="J28" s="478">
        <f>Sayfa3!H32</f>
        <v>95</v>
      </c>
      <c r="K28" s="482" t="s">
        <v>326</v>
      </c>
      <c r="L28" s="479">
        <f>Sayfa4!H32</f>
        <v>0</v>
      </c>
      <c r="M28" s="479" t="str">
        <f t="shared" si="3"/>
        <v/>
      </c>
      <c r="N28" s="479" t="str">
        <f t="shared" si="4"/>
        <v/>
      </c>
    </row>
    <row r="29" spans="1:14">
      <c r="A29" s="480">
        <f>İŞL!C34</f>
        <v>0.79166666666666663</v>
      </c>
      <c r="B29" s="479">
        <f>İŞL!L24</f>
        <v>0</v>
      </c>
      <c r="C29" s="479" t="s">
        <v>324</v>
      </c>
      <c r="D29" s="478"/>
      <c r="E29" s="478"/>
      <c r="F29" s="478" t="str">
        <f t="shared" si="0"/>
        <v/>
      </c>
      <c r="G29" s="479">
        <f>Sayfa5!H33</f>
        <v>65</v>
      </c>
      <c r="H29" s="479" t="str">
        <f t="shared" si="1"/>
        <v>Z10</v>
      </c>
      <c r="I29" s="479" t="str">
        <f t="shared" si="2"/>
        <v>Z2</v>
      </c>
      <c r="J29" s="478">
        <f>Sayfa3!H33</f>
        <v>35</v>
      </c>
      <c r="K29" s="478" t="s">
        <v>326</v>
      </c>
      <c r="L29" s="479">
        <f>Sayfa4!H33</f>
        <v>0</v>
      </c>
      <c r="M29" s="479" t="str">
        <f t="shared" si="3"/>
        <v/>
      </c>
      <c r="N29" s="479" t="str">
        <f t="shared" si="4"/>
        <v/>
      </c>
    </row>
    <row r="30" spans="1:14">
      <c r="A30" s="480">
        <f>İŞL!C35</f>
        <v>0.375</v>
      </c>
      <c r="B30" s="479">
        <f>İŞL!L42</f>
        <v>0</v>
      </c>
      <c r="C30" s="479" t="s">
        <v>324</v>
      </c>
      <c r="D30" s="478">
        <f>Sayfa2!H34</f>
        <v>33</v>
      </c>
      <c r="E30" s="478" t="s">
        <v>325</v>
      </c>
      <c r="F30" s="478" t="str">
        <f t="shared" si="0"/>
        <v/>
      </c>
      <c r="G30" s="479">
        <f>Sayfa5!H34</f>
        <v>39</v>
      </c>
      <c r="H30" s="479" t="str">
        <f t="shared" si="1"/>
        <v>Z10</v>
      </c>
      <c r="I30" s="479" t="str">
        <f t="shared" si="2"/>
        <v/>
      </c>
      <c r="J30" s="478">
        <f>Sayfa3!H34</f>
        <v>39</v>
      </c>
      <c r="K30" s="478" t="s">
        <v>326</v>
      </c>
      <c r="L30" s="479">
        <f>Sayfa4!H34</f>
        <v>40</v>
      </c>
      <c r="M30" s="479" t="str">
        <f t="shared" si="3"/>
        <v>Z12</v>
      </c>
      <c r="N30" s="479" t="str">
        <f t="shared" si="4"/>
        <v/>
      </c>
    </row>
    <row r="31" spans="1:14">
      <c r="A31" s="480">
        <f>İŞL!C36</f>
        <v>0.4375</v>
      </c>
      <c r="B31" s="479">
        <f>İŞL!L16</f>
        <v>0</v>
      </c>
      <c r="C31" s="479" t="s">
        <v>324</v>
      </c>
      <c r="D31" s="478">
        <f>Sayfa2!H35</f>
        <v>48</v>
      </c>
      <c r="E31" s="478" t="s">
        <v>325</v>
      </c>
      <c r="F31" s="478" t="str">
        <f t="shared" si="0"/>
        <v>Z4</v>
      </c>
      <c r="G31" s="479">
        <f>Sayfa5!H35</f>
        <v>74</v>
      </c>
      <c r="H31" s="479" t="str">
        <f t="shared" si="1"/>
        <v>Z10</v>
      </c>
      <c r="I31" s="479" t="str">
        <f t="shared" si="2"/>
        <v>Z2</v>
      </c>
      <c r="J31" s="478">
        <f>Sayfa3!H35</f>
        <v>35</v>
      </c>
      <c r="K31" s="478" t="s">
        <v>326</v>
      </c>
      <c r="L31" s="479">
        <f>Sayfa4!H35</f>
        <v>78</v>
      </c>
      <c r="M31" s="479" t="str">
        <f t="shared" si="3"/>
        <v>Z12</v>
      </c>
      <c r="N31" s="479" t="str">
        <f t="shared" si="4"/>
        <v>Z11</v>
      </c>
    </row>
    <row r="32" spans="1:14">
      <c r="A32" s="480">
        <f>İŞL!C37</f>
        <v>0.54166666666666663</v>
      </c>
      <c r="B32" s="481"/>
      <c r="C32" s="481"/>
      <c r="D32" s="481">
        <f>Sayfa2!H36</f>
        <v>0</v>
      </c>
      <c r="E32" s="481"/>
      <c r="F32" s="481" t="str">
        <f t="shared" si="0"/>
        <v/>
      </c>
      <c r="G32" s="481">
        <f>Sayfa5!H36</f>
        <v>0</v>
      </c>
      <c r="H32" s="481" t="str">
        <f t="shared" si="1"/>
        <v/>
      </c>
      <c r="I32" s="481" t="str">
        <f t="shared" si="2"/>
        <v/>
      </c>
      <c r="J32" s="481">
        <f>Sayfa3!H36</f>
        <v>0</v>
      </c>
      <c r="K32" s="481"/>
      <c r="L32" s="481">
        <f>Sayfa4!H36</f>
        <v>0</v>
      </c>
      <c r="M32" s="481" t="str">
        <f t="shared" si="3"/>
        <v/>
      </c>
      <c r="N32" s="481" t="str">
        <f t="shared" si="4"/>
        <v/>
      </c>
    </row>
    <row r="33" spans="1:14">
      <c r="A33" s="480">
        <f>İŞL!C38</f>
        <v>0.60416666666666663</v>
      </c>
      <c r="B33" s="479">
        <f>İŞL!L23</f>
        <v>0</v>
      </c>
      <c r="C33" s="479" t="s">
        <v>324</v>
      </c>
      <c r="D33" s="478">
        <f>Sayfa2!H37</f>
        <v>38</v>
      </c>
      <c r="E33" s="478" t="s">
        <v>325</v>
      </c>
      <c r="F33" s="478" t="str">
        <f t="shared" si="0"/>
        <v>Z4</v>
      </c>
      <c r="G33" s="479">
        <f>Sayfa5!H37</f>
        <v>94</v>
      </c>
      <c r="H33" s="479" t="str">
        <f t="shared" si="1"/>
        <v>Z10</v>
      </c>
      <c r="I33" s="479" t="str">
        <f t="shared" si="2"/>
        <v>Z2</v>
      </c>
      <c r="J33" s="478">
        <f>Sayfa3!H37</f>
        <v>40</v>
      </c>
      <c r="K33" s="478" t="s">
        <v>326</v>
      </c>
      <c r="L33" s="479">
        <f>Sayfa4!H37</f>
        <v>59</v>
      </c>
      <c r="M33" s="479" t="str">
        <f t="shared" si="3"/>
        <v>Z12</v>
      </c>
      <c r="N33" s="479" t="str">
        <f t="shared" si="4"/>
        <v>Z11</v>
      </c>
    </row>
    <row r="34" spans="1:14">
      <c r="A34" s="480">
        <f>İŞL!C39</f>
        <v>0.66666666666666663</v>
      </c>
      <c r="B34" s="479">
        <f>İŞL!L38</f>
        <v>0</v>
      </c>
      <c r="C34" s="479" t="s">
        <v>324</v>
      </c>
      <c r="D34" s="478">
        <f>Sayfa2!H38</f>
        <v>10</v>
      </c>
      <c r="E34" s="478" t="s">
        <v>325</v>
      </c>
      <c r="F34" s="478" t="str">
        <f t="shared" si="0"/>
        <v/>
      </c>
      <c r="G34" s="479">
        <f>Sayfa5!H38</f>
        <v>111</v>
      </c>
      <c r="H34" s="479" t="str">
        <f t="shared" si="1"/>
        <v>Z10</v>
      </c>
      <c r="I34" s="479" t="str">
        <f t="shared" si="2"/>
        <v>Z2</v>
      </c>
      <c r="J34" s="478">
        <f>Sayfa3!H38</f>
        <v>66</v>
      </c>
      <c r="K34" s="482" t="s">
        <v>326</v>
      </c>
      <c r="L34" s="479">
        <f>Sayfa4!H38</f>
        <v>51</v>
      </c>
      <c r="M34" s="479" t="str">
        <f t="shared" si="3"/>
        <v>Z12</v>
      </c>
      <c r="N34" s="479" t="str">
        <f t="shared" si="4"/>
        <v/>
      </c>
    </row>
    <row r="35" spans="1:14">
      <c r="A35" s="480">
        <f>İŞL!C40</f>
        <v>0.72916666666666663</v>
      </c>
      <c r="B35" s="479">
        <f>İŞL!L46</f>
        <v>0</v>
      </c>
      <c r="C35" s="479" t="s">
        <v>324</v>
      </c>
      <c r="D35" s="478">
        <f>Sayfa2!H39</f>
        <v>35</v>
      </c>
      <c r="E35" s="478" t="s">
        <v>325</v>
      </c>
      <c r="F35" s="478" t="str">
        <f t="shared" si="0"/>
        <v>Z4</v>
      </c>
      <c r="G35" s="479">
        <f>Sayfa5!H39</f>
        <v>53</v>
      </c>
      <c r="H35" s="479" t="str">
        <f t="shared" si="1"/>
        <v>Z10</v>
      </c>
      <c r="I35" s="479" t="str">
        <f t="shared" si="2"/>
        <v/>
      </c>
      <c r="J35" s="478"/>
      <c r="K35" s="478"/>
      <c r="L35" s="479">
        <f>Sayfa4!H39</f>
        <v>38</v>
      </c>
      <c r="M35" s="479" t="str">
        <f t="shared" si="3"/>
        <v>Z12</v>
      </c>
      <c r="N35" s="479" t="str">
        <f t="shared" si="4"/>
        <v/>
      </c>
    </row>
    <row r="36" spans="1:14">
      <c r="A36" s="480">
        <f>İŞL!C41</f>
        <v>0.79166666666666663</v>
      </c>
      <c r="B36" s="479"/>
      <c r="C36" s="479"/>
      <c r="D36" s="478">
        <f>Sayfa2!H40</f>
        <v>0</v>
      </c>
      <c r="E36" s="478"/>
      <c r="F36" s="478" t="str">
        <f t="shared" si="0"/>
        <v/>
      </c>
      <c r="G36" s="479"/>
      <c r="H36" s="479"/>
      <c r="I36" s="479"/>
      <c r="J36" s="478"/>
      <c r="K36" s="478"/>
      <c r="L36" s="479"/>
      <c r="M36" s="479"/>
      <c r="N36" s="479"/>
    </row>
    <row r="37" spans="1:14">
      <c r="A37" s="480">
        <f>A2</f>
        <v>0.375</v>
      </c>
      <c r="B37" s="479"/>
      <c r="C37" s="479"/>
      <c r="D37" s="478">
        <f>Sayfa2!H41</f>
        <v>25</v>
      </c>
      <c r="E37" s="478" t="s">
        <v>325</v>
      </c>
      <c r="F37" s="478" t="str">
        <f t="shared" si="0"/>
        <v/>
      </c>
      <c r="G37" s="479"/>
      <c r="H37" s="479"/>
      <c r="I37" s="479"/>
      <c r="J37" s="478"/>
      <c r="K37" s="478"/>
      <c r="L37" s="479"/>
      <c r="M37" s="479"/>
      <c r="N37" s="479"/>
    </row>
    <row r="38" spans="1:14">
      <c r="A38" s="480">
        <f t="shared" ref="A38:A50" si="5">A3</f>
        <v>0.4375</v>
      </c>
      <c r="B38" s="479"/>
      <c r="C38" s="479"/>
      <c r="D38" s="478">
        <f>Sayfa2!H42</f>
        <v>40</v>
      </c>
      <c r="E38" s="478" t="s">
        <v>325</v>
      </c>
      <c r="F38" s="478" t="str">
        <f t="shared" si="0"/>
        <v>Z4</v>
      </c>
      <c r="G38" s="479"/>
      <c r="H38" s="479"/>
      <c r="I38" s="479"/>
      <c r="J38" s="478"/>
      <c r="K38" s="478"/>
      <c r="L38" s="479"/>
      <c r="M38" s="479"/>
      <c r="N38" s="479"/>
    </row>
    <row r="39" spans="1:14">
      <c r="A39" s="480">
        <f t="shared" si="5"/>
        <v>0.54166666666666663</v>
      </c>
      <c r="B39" s="479"/>
      <c r="C39" s="479"/>
      <c r="D39" s="478">
        <f>Sayfa2!H43</f>
        <v>18</v>
      </c>
      <c r="E39" s="478" t="s">
        <v>325</v>
      </c>
      <c r="F39" s="478" t="str">
        <f t="shared" si="0"/>
        <v/>
      </c>
      <c r="G39" s="479"/>
      <c r="H39" s="479"/>
      <c r="I39" s="479"/>
      <c r="J39" s="478"/>
      <c r="K39" s="478"/>
      <c r="L39" s="479"/>
      <c r="M39" s="479"/>
      <c r="N39" s="479"/>
    </row>
    <row r="40" spans="1:14">
      <c r="A40" s="480">
        <f t="shared" si="5"/>
        <v>0.60416666666666663</v>
      </c>
      <c r="B40" s="479"/>
      <c r="C40" s="479"/>
      <c r="D40" s="478">
        <f>Sayfa2!H44</f>
        <v>41</v>
      </c>
      <c r="E40" s="478" t="s">
        <v>325</v>
      </c>
      <c r="F40" s="478" t="str">
        <f t="shared" si="0"/>
        <v>Z4</v>
      </c>
      <c r="G40" s="479"/>
      <c r="H40" s="479"/>
      <c r="I40" s="479"/>
      <c r="J40" s="478"/>
      <c r="K40" s="478"/>
      <c r="L40" s="479"/>
      <c r="M40" s="479"/>
      <c r="N40" s="479"/>
    </row>
    <row r="41" spans="1:14">
      <c r="A41" s="480">
        <f t="shared" si="5"/>
        <v>0.66666666666666663</v>
      </c>
      <c r="B41" s="479"/>
      <c r="C41" s="479"/>
      <c r="D41" s="478">
        <f>Sayfa2!H45</f>
        <v>0</v>
      </c>
      <c r="E41" s="478"/>
      <c r="F41" s="478" t="str">
        <f t="shared" si="0"/>
        <v/>
      </c>
      <c r="G41" s="479"/>
      <c r="H41" s="479"/>
      <c r="I41" s="479"/>
      <c r="J41" s="478"/>
      <c r="K41" s="478"/>
      <c r="L41" s="479"/>
      <c r="M41" s="479"/>
      <c r="N41" s="479"/>
    </row>
    <row r="42" spans="1:14">
      <c r="A42" s="480">
        <f t="shared" si="5"/>
        <v>0.72916666666666663</v>
      </c>
      <c r="B42" s="479"/>
      <c r="C42" s="479"/>
      <c r="D42" s="478">
        <f>Sayfa2!H46</f>
        <v>0</v>
      </c>
      <c r="E42" s="478"/>
      <c r="F42" s="478" t="str">
        <f t="shared" si="0"/>
        <v/>
      </c>
      <c r="G42" s="479"/>
      <c r="H42" s="479"/>
      <c r="I42" s="479"/>
      <c r="J42" s="478"/>
      <c r="K42" s="478"/>
      <c r="L42" s="479"/>
      <c r="M42" s="479"/>
      <c r="N42" s="479"/>
    </row>
    <row r="43" spans="1:14">
      <c r="A43" s="480">
        <f t="shared" si="5"/>
        <v>0.79166666666666663</v>
      </c>
      <c r="B43" s="479"/>
      <c r="C43" s="479"/>
      <c r="D43" s="478">
        <f>Sayfa2!H47</f>
        <v>0</v>
      </c>
      <c r="E43" s="478"/>
      <c r="F43" s="478" t="str">
        <f t="shared" si="0"/>
        <v/>
      </c>
      <c r="G43" s="479"/>
      <c r="H43" s="479"/>
      <c r="I43" s="479"/>
      <c r="J43" s="478"/>
      <c r="K43" s="478"/>
      <c r="L43" s="479"/>
      <c r="M43" s="479"/>
      <c r="N43" s="479"/>
    </row>
    <row r="44" spans="1:14">
      <c r="A44" s="480">
        <f t="shared" si="5"/>
        <v>0.375</v>
      </c>
      <c r="B44" s="479"/>
      <c r="C44" s="479"/>
      <c r="D44" s="478">
        <f>Sayfa2!H48</f>
        <v>18</v>
      </c>
      <c r="E44" s="478" t="s">
        <v>325</v>
      </c>
      <c r="F44" s="478" t="str">
        <f t="shared" si="0"/>
        <v/>
      </c>
      <c r="G44" s="479"/>
      <c r="H44" s="479"/>
      <c r="I44" s="479"/>
      <c r="J44" s="478"/>
      <c r="K44" s="478"/>
      <c r="L44" s="479"/>
      <c r="M44" s="479"/>
      <c r="N44" s="479"/>
    </row>
    <row r="45" spans="1:14">
      <c r="A45" s="480">
        <f t="shared" si="5"/>
        <v>0.4375</v>
      </c>
      <c r="B45" s="479"/>
      <c r="C45" s="479"/>
      <c r="D45" s="478">
        <f>Sayfa2!H49</f>
        <v>11</v>
      </c>
      <c r="E45" s="478" t="s">
        <v>325</v>
      </c>
      <c r="F45" s="478" t="str">
        <f t="shared" si="0"/>
        <v/>
      </c>
      <c r="G45" s="479"/>
      <c r="H45" s="479"/>
      <c r="I45" s="479"/>
      <c r="J45" s="478"/>
      <c r="K45" s="478"/>
      <c r="L45" s="479"/>
      <c r="M45" s="479"/>
      <c r="N45" s="479"/>
    </row>
    <row r="46" spans="1:14">
      <c r="A46" s="480">
        <f t="shared" si="5"/>
        <v>0.54166666666666663</v>
      </c>
      <c r="B46" s="479"/>
      <c r="C46" s="479"/>
      <c r="D46" s="478">
        <f>Sayfa2!H50</f>
        <v>13</v>
      </c>
      <c r="E46" s="478" t="s">
        <v>325</v>
      </c>
      <c r="F46" s="478" t="str">
        <f t="shared" si="0"/>
        <v/>
      </c>
      <c r="G46" s="479"/>
      <c r="H46" s="479"/>
      <c r="I46" s="479"/>
      <c r="J46" s="478"/>
      <c r="K46" s="478"/>
      <c r="L46" s="479"/>
      <c r="M46" s="479"/>
      <c r="N46" s="479"/>
    </row>
    <row r="47" spans="1:14">
      <c r="A47" s="480">
        <f t="shared" si="5"/>
        <v>0.60416666666666663</v>
      </c>
      <c r="B47" s="479"/>
      <c r="C47" s="479"/>
      <c r="D47" s="478">
        <f>Sayfa2!H51</f>
        <v>14</v>
      </c>
      <c r="E47" s="478" t="s">
        <v>325</v>
      </c>
      <c r="F47" s="478" t="str">
        <f t="shared" si="0"/>
        <v/>
      </c>
      <c r="G47" s="479"/>
      <c r="H47" s="479"/>
      <c r="I47" s="479"/>
      <c r="J47" s="478"/>
      <c r="K47" s="478"/>
      <c r="L47" s="479"/>
      <c r="M47" s="479"/>
      <c r="N47" s="479"/>
    </row>
    <row r="48" spans="1:14">
      <c r="A48" s="480">
        <f t="shared" si="5"/>
        <v>0.66666666666666663</v>
      </c>
      <c r="B48" s="479"/>
      <c r="C48" s="479"/>
      <c r="D48" s="478"/>
      <c r="E48" s="478"/>
      <c r="F48" s="478" t="str">
        <f t="shared" si="0"/>
        <v/>
      </c>
      <c r="G48" s="479"/>
      <c r="H48" s="479"/>
      <c r="I48" s="479"/>
      <c r="J48" s="478"/>
      <c r="K48" s="478"/>
      <c r="L48" s="479"/>
      <c r="M48" s="479"/>
      <c r="N48" s="479"/>
    </row>
    <row r="49" spans="1:16">
      <c r="A49" s="480">
        <f t="shared" si="5"/>
        <v>0.72916666666666663</v>
      </c>
      <c r="B49" s="479"/>
      <c r="C49" s="479"/>
      <c r="D49" s="478"/>
      <c r="E49" s="478"/>
      <c r="F49" s="478" t="str">
        <f t="shared" si="0"/>
        <v/>
      </c>
      <c r="G49" s="479"/>
      <c r="H49" s="479"/>
      <c r="I49" s="479"/>
      <c r="J49" s="478"/>
      <c r="K49" s="478"/>
      <c r="L49" s="479"/>
      <c r="M49" s="479"/>
      <c r="N49" s="479"/>
    </row>
    <row r="50" spans="1:16">
      <c r="A50" s="480">
        <f t="shared" si="5"/>
        <v>0.79166666666666663</v>
      </c>
      <c r="B50" s="479"/>
      <c r="C50" s="479"/>
      <c r="D50" s="478"/>
      <c r="E50" s="478"/>
      <c r="F50" s="478" t="str">
        <f t="shared" si="0"/>
        <v/>
      </c>
      <c r="G50" s="479"/>
      <c r="H50" s="479"/>
      <c r="I50" s="479"/>
      <c r="J50" s="478"/>
      <c r="K50" s="478"/>
      <c r="L50" s="479"/>
      <c r="M50" s="479"/>
      <c r="N50" s="479"/>
    </row>
    <row r="51" spans="1:16">
      <c r="A51" s="480" t="s">
        <v>328</v>
      </c>
      <c r="B51" s="478">
        <v>44</v>
      </c>
      <c r="C51" s="478">
        <f t="shared" ref="C51:L51" si="6">MAX(C2:C50)</f>
        <v>0</v>
      </c>
      <c r="D51" s="478">
        <f t="shared" si="6"/>
        <v>63</v>
      </c>
      <c r="E51" s="478">
        <f t="shared" si="6"/>
        <v>0</v>
      </c>
      <c r="F51" s="478"/>
      <c r="G51" s="479">
        <f t="shared" si="6"/>
        <v>126</v>
      </c>
      <c r="H51" s="479">
        <f t="shared" si="6"/>
        <v>0</v>
      </c>
      <c r="I51" s="479"/>
      <c r="J51" s="478">
        <f t="shared" si="6"/>
        <v>95</v>
      </c>
      <c r="K51" s="478"/>
      <c r="L51" s="479">
        <f t="shared" si="6"/>
        <v>88</v>
      </c>
      <c r="M51" s="479"/>
      <c r="N51" s="479"/>
    </row>
    <row r="52" spans="1:16">
      <c r="A52" s="478" t="s">
        <v>327</v>
      </c>
      <c r="B52" s="478"/>
      <c r="C52" s="478">
        <f>COUNTA(C2:C50)</f>
        <v>30</v>
      </c>
      <c r="D52" s="478"/>
      <c r="E52" s="478">
        <v>33</v>
      </c>
      <c r="F52" s="478">
        <v>15</v>
      </c>
      <c r="G52" s="478"/>
      <c r="H52" s="478">
        <v>31</v>
      </c>
      <c r="I52" s="478">
        <v>18</v>
      </c>
      <c r="J52" s="478"/>
      <c r="K52" s="478">
        <f t="shared" ref="K52" si="7">COUNTA(K2:K50)</f>
        <v>32</v>
      </c>
      <c r="L52" s="478"/>
      <c r="M52" s="478">
        <v>26</v>
      </c>
      <c r="N52" s="478">
        <v>11</v>
      </c>
      <c r="O52">
        <f>SUM(C52:N52)</f>
        <v>196</v>
      </c>
      <c r="P52">
        <f>O52/20</f>
        <v>9.8000000000000007</v>
      </c>
    </row>
    <row r="53" spans="1:16">
      <c r="A53" s="478"/>
      <c r="B53" s="478"/>
      <c r="C53" s="478">
        <f>C52/5</f>
        <v>6</v>
      </c>
      <c r="D53" s="478"/>
      <c r="E53" s="478">
        <f>(E52+F52)/5</f>
        <v>9.6</v>
      </c>
      <c r="F53" s="478"/>
      <c r="G53" s="478"/>
      <c r="H53" s="478">
        <f>49/4</f>
        <v>12.25</v>
      </c>
      <c r="I53" s="478"/>
      <c r="J53" s="478"/>
      <c r="K53" s="478">
        <f>35/3</f>
        <v>11.666666666666666</v>
      </c>
      <c r="L53" s="478"/>
      <c r="M53" s="478">
        <f>37/3</f>
        <v>12.333333333333334</v>
      </c>
      <c r="N53" s="478"/>
    </row>
  </sheetData>
  <mergeCells count="4">
    <mergeCell ref="B1:C1"/>
    <mergeCell ref="G1:I1"/>
    <mergeCell ref="J1:K1"/>
    <mergeCell ref="D1:F1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topLeftCell="A13" workbookViewId="0">
      <selection activeCell="H6" sqref="H6"/>
    </sheetView>
  </sheetViews>
  <sheetFormatPr baseColWidth="10" defaultColWidth="8.83203125" defaultRowHeight="13"/>
  <sheetData>
    <row r="1" spans="1:14" ht="18">
      <c r="A1" s="82"/>
      <c r="B1" s="83"/>
      <c r="C1" s="84"/>
      <c r="D1" s="601" t="s">
        <v>6</v>
      </c>
      <c r="E1" s="601"/>
      <c r="F1" s="601"/>
      <c r="G1" s="601"/>
      <c r="H1" s="601"/>
      <c r="I1" s="601"/>
      <c r="J1" s="601"/>
      <c r="K1" s="601"/>
      <c r="L1" s="601"/>
      <c r="M1" s="601"/>
      <c r="N1" s="602"/>
    </row>
    <row r="2" spans="1:14" ht="18">
      <c r="A2" s="86"/>
      <c r="B2" s="87"/>
      <c r="C2" s="88"/>
      <c r="D2" s="598" t="s">
        <v>19</v>
      </c>
      <c r="E2" s="598"/>
      <c r="F2" s="598"/>
      <c r="G2" s="598"/>
      <c r="H2" s="598"/>
      <c r="I2" s="598"/>
      <c r="J2" s="598"/>
      <c r="K2" s="598"/>
      <c r="L2" s="598"/>
      <c r="M2" s="598"/>
      <c r="N2" s="603"/>
    </row>
    <row r="3" spans="1:14" ht="18">
      <c r="A3" s="86"/>
      <c r="B3" s="87"/>
      <c r="C3" s="89"/>
      <c r="D3" s="598" t="s">
        <v>126</v>
      </c>
      <c r="E3" s="598"/>
      <c r="F3" s="598"/>
      <c r="G3" s="598"/>
      <c r="H3" s="598"/>
      <c r="I3" s="598"/>
      <c r="J3" s="598"/>
      <c r="K3" s="598"/>
      <c r="L3" s="598"/>
      <c r="M3" s="598"/>
      <c r="N3" s="603"/>
    </row>
    <row r="4" spans="1:14" ht="19" thickBot="1">
      <c r="A4" s="90"/>
      <c r="B4" s="91"/>
      <c r="C4" s="92"/>
      <c r="D4" s="598" t="s">
        <v>127</v>
      </c>
      <c r="E4" s="599"/>
      <c r="F4" s="599"/>
      <c r="G4" s="599"/>
      <c r="H4" s="599"/>
      <c r="I4" s="599"/>
      <c r="J4" s="599"/>
      <c r="K4" s="599"/>
      <c r="L4" s="599"/>
      <c r="M4" s="599"/>
      <c r="N4" s="600"/>
    </row>
    <row r="5" spans="1:14" ht="17" thickBot="1">
      <c r="A5" s="93" t="s">
        <v>13</v>
      </c>
      <c r="B5" s="93" t="s">
        <v>14</v>
      </c>
      <c r="C5" s="94" t="s">
        <v>0</v>
      </c>
      <c r="D5" s="60" t="s">
        <v>7</v>
      </c>
      <c r="E5" s="60" t="s">
        <v>1</v>
      </c>
      <c r="F5" s="95" t="s">
        <v>16</v>
      </c>
      <c r="G5" s="50" t="s">
        <v>2</v>
      </c>
      <c r="H5" s="50" t="s">
        <v>3</v>
      </c>
      <c r="I5" s="581" t="s">
        <v>4</v>
      </c>
      <c r="J5" s="582"/>
      <c r="K5" s="582"/>
      <c r="L5" s="582"/>
      <c r="M5" s="583"/>
      <c r="N5" s="50" t="s">
        <v>5</v>
      </c>
    </row>
    <row r="6" spans="1:14" ht="14">
      <c r="A6" s="605" t="s">
        <v>22</v>
      </c>
      <c r="B6" s="605" t="s">
        <v>9</v>
      </c>
      <c r="C6" s="96">
        <v>0.375</v>
      </c>
      <c r="D6" s="97">
        <v>235711105</v>
      </c>
      <c r="E6" s="51" t="s">
        <v>128</v>
      </c>
      <c r="F6" s="97">
        <v>1</v>
      </c>
      <c r="G6" s="56" t="s">
        <v>129</v>
      </c>
      <c r="H6" s="98">
        <v>28</v>
      </c>
      <c r="I6" s="99"/>
      <c r="J6" s="100"/>
      <c r="K6" s="100"/>
      <c r="L6" s="100"/>
      <c r="M6" s="101"/>
      <c r="N6" s="102"/>
    </row>
    <row r="7" spans="1:14" ht="14">
      <c r="A7" s="606"/>
      <c r="B7" s="606"/>
      <c r="C7" s="77">
        <v>0.4375</v>
      </c>
      <c r="D7" s="68">
        <v>231321101</v>
      </c>
      <c r="E7" s="53" t="s">
        <v>91</v>
      </c>
      <c r="F7" s="68">
        <v>2</v>
      </c>
      <c r="G7" s="56" t="s">
        <v>130</v>
      </c>
      <c r="H7" s="57">
        <v>54</v>
      </c>
      <c r="I7" s="103"/>
      <c r="J7" s="80"/>
      <c r="K7" s="80"/>
      <c r="L7" s="80"/>
      <c r="M7" s="104"/>
      <c r="N7" s="105"/>
    </row>
    <row r="8" spans="1:14" ht="14">
      <c r="A8" s="606"/>
      <c r="B8" s="606"/>
      <c r="C8" s="77">
        <v>0.54166666666666663</v>
      </c>
      <c r="D8" s="69" t="s">
        <v>131</v>
      </c>
      <c r="E8" s="52" t="s">
        <v>132</v>
      </c>
      <c r="F8" s="68">
        <v>3</v>
      </c>
      <c r="G8" s="55" t="s">
        <v>133</v>
      </c>
      <c r="H8" s="57">
        <v>36</v>
      </c>
      <c r="I8" s="103"/>
      <c r="J8" s="80"/>
      <c r="K8" s="80"/>
      <c r="L8" s="80"/>
      <c r="M8" s="104"/>
      <c r="N8" s="105"/>
    </row>
    <row r="9" spans="1:14" ht="14">
      <c r="A9" s="606"/>
      <c r="B9" s="606"/>
      <c r="C9" s="78">
        <v>0.60416666666666663</v>
      </c>
      <c r="D9" s="69" t="s">
        <v>134</v>
      </c>
      <c r="E9" s="52" t="s">
        <v>135</v>
      </c>
      <c r="F9" s="68">
        <v>4</v>
      </c>
      <c r="G9" s="55" t="s">
        <v>133</v>
      </c>
      <c r="H9" s="57">
        <v>35</v>
      </c>
      <c r="I9" s="103"/>
      <c r="J9" s="80"/>
      <c r="K9" s="80"/>
      <c r="L9" s="80"/>
      <c r="M9" s="104"/>
      <c r="N9" s="105"/>
    </row>
    <row r="10" spans="1:14" ht="14">
      <c r="A10" s="606"/>
      <c r="B10" s="606"/>
      <c r="C10" s="78">
        <v>0.66666666666666663</v>
      </c>
      <c r="D10" s="68">
        <v>231311105</v>
      </c>
      <c r="E10" s="53" t="s">
        <v>136</v>
      </c>
      <c r="F10" s="53">
        <v>1</v>
      </c>
      <c r="G10" s="56" t="s">
        <v>137</v>
      </c>
      <c r="H10" s="57">
        <v>31</v>
      </c>
      <c r="I10" s="103"/>
      <c r="J10" s="80"/>
      <c r="K10" s="80"/>
      <c r="L10" s="80"/>
      <c r="M10" s="104"/>
      <c r="N10" s="105"/>
    </row>
    <row r="11" spans="1:14" ht="19" thickBot="1">
      <c r="A11" s="607"/>
      <c r="B11" s="607"/>
      <c r="C11" s="66">
        <v>0.72916666666666663</v>
      </c>
      <c r="D11" s="106"/>
      <c r="E11" s="107"/>
      <c r="F11" s="108"/>
      <c r="G11" s="109"/>
      <c r="H11" s="108"/>
      <c r="I11" s="110"/>
      <c r="J11" s="111"/>
      <c r="K11" s="111"/>
      <c r="L11" s="112"/>
      <c r="M11" s="113"/>
      <c r="N11" s="114"/>
    </row>
    <row r="12" spans="1:14" ht="19" thickBot="1">
      <c r="A12" s="177"/>
      <c r="B12" s="177"/>
      <c r="C12" s="146"/>
      <c r="D12" s="88"/>
      <c r="E12" s="167"/>
      <c r="F12" s="167"/>
      <c r="G12" s="88"/>
      <c r="H12" s="440"/>
      <c r="I12" s="147"/>
      <c r="J12" s="148"/>
      <c r="K12" s="148"/>
      <c r="L12" s="148"/>
      <c r="M12" s="133"/>
      <c r="N12" s="134"/>
    </row>
    <row r="13" spans="1:14" ht="14">
      <c r="A13" s="605" t="s">
        <v>21</v>
      </c>
      <c r="B13" s="605" t="s">
        <v>10</v>
      </c>
      <c r="C13" s="96">
        <v>0.375</v>
      </c>
      <c r="D13" s="67" t="s">
        <v>138</v>
      </c>
      <c r="E13" s="115" t="s">
        <v>139</v>
      </c>
      <c r="F13" s="67">
        <v>1</v>
      </c>
      <c r="G13" s="116" t="s">
        <v>140</v>
      </c>
      <c r="H13" s="58">
        <v>34</v>
      </c>
      <c r="I13" s="117"/>
      <c r="J13" s="118"/>
      <c r="K13" s="118"/>
      <c r="L13" s="118"/>
      <c r="M13" s="119"/>
      <c r="N13" s="119"/>
    </row>
    <row r="14" spans="1:14" ht="14">
      <c r="A14" s="606"/>
      <c r="B14" s="606"/>
      <c r="C14" s="77">
        <v>0.4375</v>
      </c>
      <c r="D14" s="68">
        <v>231321106</v>
      </c>
      <c r="E14" s="53" t="s">
        <v>141</v>
      </c>
      <c r="F14" s="68">
        <v>2</v>
      </c>
      <c r="G14" s="53" t="s">
        <v>142</v>
      </c>
      <c r="H14" s="72">
        <v>63</v>
      </c>
      <c r="I14" s="103"/>
      <c r="J14" s="80"/>
      <c r="K14" s="80"/>
      <c r="L14" s="80"/>
      <c r="M14" s="104"/>
      <c r="N14" s="104"/>
    </row>
    <row r="15" spans="1:14" ht="14">
      <c r="A15" s="606"/>
      <c r="B15" s="606"/>
      <c r="C15" s="77">
        <v>0.54166666666666663</v>
      </c>
      <c r="D15" s="69" t="s">
        <v>143</v>
      </c>
      <c r="E15" s="52" t="s">
        <v>144</v>
      </c>
      <c r="F15" s="68">
        <v>4</v>
      </c>
      <c r="G15" s="52" t="s">
        <v>145</v>
      </c>
      <c r="H15" s="120">
        <v>43</v>
      </c>
      <c r="I15" s="103"/>
      <c r="J15" s="80"/>
      <c r="K15" s="80"/>
      <c r="L15" s="80"/>
      <c r="M15" s="104"/>
      <c r="N15" s="104"/>
    </row>
    <row r="16" spans="1:14" ht="14">
      <c r="A16" s="606"/>
      <c r="B16" s="606"/>
      <c r="C16" s="78">
        <v>0.60416666666666663</v>
      </c>
      <c r="D16" s="121">
        <v>235741209</v>
      </c>
      <c r="E16" s="122" t="s">
        <v>146</v>
      </c>
      <c r="F16" s="121">
        <v>2</v>
      </c>
      <c r="G16" s="123" t="s">
        <v>147</v>
      </c>
      <c r="H16" s="124">
        <v>52</v>
      </c>
      <c r="I16" s="103"/>
      <c r="J16" s="80"/>
      <c r="K16" s="80"/>
      <c r="L16" s="80"/>
      <c r="M16" s="104"/>
      <c r="N16" s="104"/>
    </row>
    <row r="17" spans="1:14" ht="18">
      <c r="A17" s="606"/>
      <c r="B17" s="585"/>
      <c r="C17" s="78">
        <v>0.66666666666666663</v>
      </c>
      <c r="D17" s="125"/>
      <c r="E17" s="125"/>
      <c r="F17" s="125"/>
      <c r="G17" s="125"/>
      <c r="H17" s="125"/>
      <c r="I17" s="126"/>
      <c r="J17" s="127"/>
      <c r="K17" s="127"/>
      <c r="L17" s="127"/>
      <c r="M17" s="128"/>
      <c r="N17" s="128"/>
    </row>
    <row r="18" spans="1:14" ht="15" thickBot="1">
      <c r="A18" s="606"/>
      <c r="B18" s="586"/>
      <c r="C18" s="66">
        <v>0.72916666666666663</v>
      </c>
      <c r="D18" s="129">
        <v>231331207</v>
      </c>
      <c r="E18" s="129" t="s">
        <v>58</v>
      </c>
      <c r="F18" s="129">
        <v>3</v>
      </c>
      <c r="G18" s="65" t="s">
        <v>148</v>
      </c>
      <c r="H18" s="130">
        <v>16</v>
      </c>
      <c r="I18" s="131"/>
      <c r="J18" s="132"/>
      <c r="K18" s="132"/>
      <c r="L18" s="132"/>
      <c r="M18" s="133"/>
      <c r="N18" s="134"/>
    </row>
    <row r="19" spans="1:14" ht="15" thickBot="1">
      <c r="A19" s="177"/>
      <c r="B19" s="176"/>
      <c r="C19" s="146"/>
      <c r="D19" s="441"/>
      <c r="E19" s="441"/>
      <c r="F19" s="441"/>
      <c r="G19" s="442"/>
      <c r="H19" s="443"/>
      <c r="I19" s="131"/>
      <c r="J19" s="132"/>
      <c r="K19" s="132"/>
      <c r="L19" s="132"/>
      <c r="M19" s="133"/>
      <c r="N19" s="134"/>
    </row>
    <row r="20" spans="1:14" ht="18">
      <c r="A20" s="605" t="s">
        <v>23</v>
      </c>
      <c r="B20" s="584" t="s">
        <v>11</v>
      </c>
      <c r="C20" s="76">
        <v>0.375</v>
      </c>
      <c r="D20" s="135"/>
      <c r="E20" s="136"/>
      <c r="F20" s="135"/>
      <c r="G20" s="137"/>
      <c r="H20" s="137"/>
      <c r="I20" s="99"/>
      <c r="J20" s="100"/>
      <c r="K20" s="100"/>
      <c r="L20" s="100"/>
      <c r="M20" s="101"/>
      <c r="N20" s="102"/>
    </row>
    <row r="21" spans="1:14" ht="14">
      <c r="A21" s="606"/>
      <c r="B21" s="585"/>
      <c r="C21" s="77">
        <v>0.4375</v>
      </c>
      <c r="D21" s="75" t="s">
        <v>149</v>
      </c>
      <c r="E21" s="138" t="s">
        <v>150</v>
      </c>
      <c r="F21" s="68">
        <v>2</v>
      </c>
      <c r="G21" s="138" t="s">
        <v>133</v>
      </c>
      <c r="H21" s="72">
        <v>52</v>
      </c>
      <c r="I21" s="103"/>
      <c r="J21" s="80"/>
      <c r="K21" s="80"/>
      <c r="L21" s="80"/>
      <c r="M21" s="104"/>
      <c r="N21" s="105"/>
    </row>
    <row r="22" spans="1:14" ht="14">
      <c r="A22" s="606"/>
      <c r="B22" s="585"/>
      <c r="C22" s="77">
        <v>0.54166666666666663</v>
      </c>
      <c r="D22" s="69" t="s">
        <v>151</v>
      </c>
      <c r="E22" s="52" t="s">
        <v>152</v>
      </c>
      <c r="F22" s="68">
        <v>3</v>
      </c>
      <c r="G22" s="52" t="s">
        <v>153</v>
      </c>
      <c r="H22" s="57">
        <v>32</v>
      </c>
      <c r="I22" s="103"/>
      <c r="J22" s="80"/>
      <c r="K22" s="80"/>
      <c r="L22" s="80"/>
      <c r="M22" s="104"/>
      <c r="N22" s="105"/>
    </row>
    <row r="23" spans="1:14" ht="14">
      <c r="A23" s="606"/>
      <c r="B23" s="585"/>
      <c r="C23" s="78">
        <v>0.60416666666666663</v>
      </c>
      <c r="D23" s="67" t="s">
        <v>154</v>
      </c>
      <c r="E23" s="62" t="s">
        <v>155</v>
      </c>
      <c r="F23" s="67">
        <v>4</v>
      </c>
      <c r="G23" s="63" t="s">
        <v>156</v>
      </c>
      <c r="H23" s="58">
        <v>26</v>
      </c>
      <c r="I23" s="103"/>
      <c r="J23" s="80"/>
      <c r="K23" s="80"/>
      <c r="L23" s="80"/>
      <c r="M23" s="104"/>
      <c r="N23" s="105"/>
    </row>
    <row r="24" spans="1:14" ht="14">
      <c r="A24" s="606"/>
      <c r="B24" s="585"/>
      <c r="C24" s="77">
        <v>0.66666666666666663</v>
      </c>
      <c r="D24" s="69" t="s">
        <v>157</v>
      </c>
      <c r="E24" s="52" t="s">
        <v>158</v>
      </c>
      <c r="F24" s="53">
        <v>1</v>
      </c>
      <c r="G24" s="69" t="s">
        <v>159</v>
      </c>
      <c r="H24" s="72">
        <v>29</v>
      </c>
      <c r="I24" s="103"/>
      <c r="J24" s="80"/>
      <c r="K24" s="80"/>
      <c r="L24" s="80"/>
      <c r="M24" s="104"/>
      <c r="N24" s="105"/>
    </row>
    <row r="25" spans="1:14" ht="15" thickBot="1">
      <c r="A25" s="607"/>
      <c r="B25" s="586"/>
      <c r="C25" s="139">
        <v>0.72916666666666663</v>
      </c>
      <c r="D25" s="140">
        <v>231341212</v>
      </c>
      <c r="E25" s="129" t="s">
        <v>160</v>
      </c>
      <c r="F25" s="140">
        <v>2</v>
      </c>
      <c r="G25" s="140" t="s">
        <v>161</v>
      </c>
      <c r="H25" s="141">
        <v>59</v>
      </c>
      <c r="I25" s="110"/>
      <c r="J25" s="111"/>
      <c r="K25" s="111"/>
      <c r="L25" s="111"/>
      <c r="M25" s="113"/>
      <c r="N25" s="142"/>
    </row>
    <row r="26" spans="1:14" ht="14">
      <c r="A26" s="177"/>
      <c r="B26" s="176"/>
      <c r="C26" s="146"/>
      <c r="D26" s="61"/>
      <c r="E26" s="441"/>
      <c r="F26" s="61"/>
      <c r="G26" s="61"/>
      <c r="H26" s="73"/>
      <c r="I26" s="147"/>
      <c r="J26" s="148"/>
      <c r="K26" s="148"/>
      <c r="L26" s="148"/>
      <c r="M26" s="133"/>
      <c r="N26" s="134"/>
    </row>
    <row r="27" spans="1:14" ht="18">
      <c r="A27" s="606" t="s">
        <v>24</v>
      </c>
      <c r="B27" s="585" t="s">
        <v>121</v>
      </c>
      <c r="C27" s="76">
        <v>0.375</v>
      </c>
      <c r="D27" s="137"/>
      <c r="E27" s="135"/>
      <c r="F27" s="137"/>
      <c r="G27" s="137"/>
      <c r="H27" s="135"/>
      <c r="I27" s="117"/>
      <c r="J27" s="118"/>
      <c r="K27" s="118"/>
      <c r="L27" s="118"/>
      <c r="M27" s="119"/>
      <c r="N27" s="119"/>
    </row>
    <row r="28" spans="1:14" ht="14">
      <c r="A28" s="606"/>
      <c r="B28" s="585"/>
      <c r="C28" s="77">
        <v>0.4375</v>
      </c>
      <c r="D28" s="51" t="s">
        <v>162</v>
      </c>
      <c r="E28" s="74" t="s">
        <v>163</v>
      </c>
      <c r="F28" s="53">
        <v>4</v>
      </c>
      <c r="G28" s="52" t="s">
        <v>164</v>
      </c>
      <c r="H28" s="72">
        <v>26</v>
      </c>
      <c r="I28" s="103"/>
      <c r="J28" s="80"/>
      <c r="K28" s="80"/>
      <c r="L28" s="80"/>
      <c r="M28" s="104"/>
      <c r="N28" s="104"/>
    </row>
    <row r="29" spans="1:14" ht="14">
      <c r="A29" s="606"/>
      <c r="B29" s="585"/>
      <c r="C29" s="77">
        <v>0.54166666666666663</v>
      </c>
      <c r="D29" s="52" t="s">
        <v>165</v>
      </c>
      <c r="E29" s="69" t="s">
        <v>166</v>
      </c>
      <c r="F29" s="53">
        <v>3</v>
      </c>
      <c r="G29" s="52" t="s">
        <v>167</v>
      </c>
      <c r="H29" s="72">
        <v>16</v>
      </c>
      <c r="I29" s="103"/>
      <c r="J29" s="80"/>
      <c r="K29" s="80"/>
      <c r="L29" s="80"/>
      <c r="M29" s="104"/>
      <c r="N29" s="104"/>
    </row>
    <row r="30" spans="1:14" ht="14">
      <c r="A30" s="606"/>
      <c r="B30" s="585"/>
      <c r="C30" s="78">
        <v>0.60416666666666663</v>
      </c>
      <c r="D30" s="81" t="s">
        <v>168</v>
      </c>
      <c r="E30" s="72" t="s">
        <v>169</v>
      </c>
      <c r="F30" s="56">
        <v>3</v>
      </c>
      <c r="G30" s="53" t="s">
        <v>170</v>
      </c>
      <c r="H30" s="57">
        <v>39</v>
      </c>
      <c r="I30" s="103"/>
      <c r="J30" s="80"/>
      <c r="K30" s="80"/>
      <c r="L30" s="80"/>
      <c r="M30" s="104"/>
      <c r="N30" s="104"/>
    </row>
    <row r="31" spans="1:14" ht="15" thickBot="1">
      <c r="A31" s="606"/>
      <c r="B31" s="585"/>
      <c r="C31" s="66">
        <v>0.66666666666666663</v>
      </c>
      <c r="D31" s="68">
        <v>750011301</v>
      </c>
      <c r="E31" s="68" t="s">
        <v>15</v>
      </c>
      <c r="F31" s="68">
        <v>1</v>
      </c>
      <c r="G31" s="53" t="s">
        <v>171</v>
      </c>
      <c r="H31" s="57">
        <v>24</v>
      </c>
      <c r="I31" s="143"/>
      <c r="J31" s="144"/>
      <c r="K31" s="144"/>
      <c r="L31" s="145"/>
      <c r="M31" s="128"/>
      <c r="N31" s="128"/>
    </row>
    <row r="32" spans="1:14" ht="15" thickBot="1">
      <c r="A32" s="607"/>
      <c r="B32" s="586"/>
      <c r="C32" s="146">
        <v>0.72916666666666663</v>
      </c>
      <c r="D32" s="69" t="s">
        <v>172</v>
      </c>
      <c r="E32" s="52" t="s">
        <v>173</v>
      </c>
      <c r="F32" s="68">
        <v>4</v>
      </c>
      <c r="G32" s="55" t="s">
        <v>174</v>
      </c>
      <c r="H32" s="57">
        <v>38</v>
      </c>
      <c r="I32" s="147"/>
      <c r="J32" s="148"/>
      <c r="K32" s="148"/>
      <c r="L32" s="149"/>
      <c r="M32" s="133"/>
      <c r="N32" s="134"/>
    </row>
    <row r="33" spans="1:14" ht="15" thickBot="1">
      <c r="A33" s="177"/>
      <c r="B33" s="176"/>
      <c r="C33" s="146"/>
      <c r="D33" s="70"/>
      <c r="E33" s="59"/>
      <c r="F33" s="67"/>
      <c r="G33" s="444"/>
      <c r="H33" s="58"/>
      <c r="I33" s="147"/>
      <c r="J33" s="148"/>
      <c r="K33" s="148"/>
      <c r="L33" s="149"/>
      <c r="M33" s="133"/>
      <c r="N33" s="134"/>
    </row>
    <row r="34" spans="1:14" ht="14">
      <c r="A34" s="605" t="s">
        <v>25</v>
      </c>
      <c r="B34" s="584" t="s">
        <v>17</v>
      </c>
      <c r="C34" s="96">
        <v>0.375</v>
      </c>
      <c r="D34" s="97">
        <v>740011301</v>
      </c>
      <c r="E34" s="150" t="s">
        <v>175</v>
      </c>
      <c r="F34" s="97">
        <v>1</v>
      </c>
      <c r="G34" s="151" t="s">
        <v>176</v>
      </c>
      <c r="H34" s="152">
        <v>33</v>
      </c>
      <c r="I34" s="153"/>
      <c r="J34" s="154"/>
      <c r="K34" s="154"/>
      <c r="L34" s="154"/>
      <c r="M34" s="101"/>
      <c r="N34" s="102"/>
    </row>
    <row r="35" spans="1:14" ht="14">
      <c r="A35" s="606"/>
      <c r="B35" s="585"/>
      <c r="C35" s="77">
        <v>0.4375</v>
      </c>
      <c r="D35" s="69" t="s">
        <v>177</v>
      </c>
      <c r="E35" s="52" t="s">
        <v>178</v>
      </c>
      <c r="F35" s="68">
        <v>2</v>
      </c>
      <c r="G35" s="55" t="s">
        <v>179</v>
      </c>
      <c r="H35" s="57">
        <v>48</v>
      </c>
      <c r="I35" s="103"/>
      <c r="J35" s="80"/>
      <c r="K35" s="80"/>
      <c r="L35" s="80"/>
      <c r="M35" s="104"/>
      <c r="N35" s="105"/>
    </row>
    <row r="36" spans="1:14" ht="14">
      <c r="A36" s="606"/>
      <c r="B36" s="585"/>
      <c r="C36" s="77">
        <v>0.54166666666666663</v>
      </c>
      <c r="D36" s="68"/>
      <c r="E36" s="68"/>
      <c r="F36" s="68"/>
      <c r="G36" s="56"/>
      <c r="H36" s="57"/>
      <c r="I36" s="103"/>
      <c r="J36" s="80"/>
      <c r="K36" s="80"/>
      <c r="L36" s="80"/>
      <c r="M36" s="104"/>
      <c r="N36" s="105"/>
    </row>
    <row r="37" spans="1:14" ht="14">
      <c r="A37" s="606"/>
      <c r="B37" s="585"/>
      <c r="C37" s="78">
        <v>0.60416666666666663</v>
      </c>
      <c r="D37" s="69" t="s">
        <v>180</v>
      </c>
      <c r="E37" s="69" t="s">
        <v>181</v>
      </c>
      <c r="F37" s="53">
        <v>3</v>
      </c>
      <c r="G37" s="55" t="s">
        <v>167</v>
      </c>
      <c r="H37" s="57">
        <v>38</v>
      </c>
      <c r="I37" s="103"/>
      <c r="J37" s="80"/>
      <c r="K37" s="80"/>
      <c r="L37" s="80"/>
      <c r="M37" s="104"/>
      <c r="N37" s="105"/>
    </row>
    <row r="38" spans="1:14" ht="14">
      <c r="A38" s="606"/>
      <c r="B38" s="585"/>
      <c r="C38" s="77">
        <v>0.66666666666666663</v>
      </c>
      <c r="D38" s="71" t="s">
        <v>182</v>
      </c>
      <c r="E38" s="71" t="s">
        <v>183</v>
      </c>
      <c r="F38" s="54">
        <v>4</v>
      </c>
      <c r="G38" s="69" t="s">
        <v>167</v>
      </c>
      <c r="H38" s="57">
        <v>10</v>
      </c>
      <c r="I38" s="155"/>
      <c r="J38" s="80"/>
      <c r="K38" s="80"/>
      <c r="L38" s="80"/>
      <c r="M38" s="104"/>
      <c r="N38" s="105"/>
    </row>
    <row r="39" spans="1:14" ht="15" thickBot="1">
      <c r="A39" s="607"/>
      <c r="B39" s="586"/>
      <c r="C39" s="139">
        <v>0.72916666666666663</v>
      </c>
      <c r="D39" s="129">
        <v>431211301</v>
      </c>
      <c r="E39" s="129" t="s">
        <v>184</v>
      </c>
      <c r="F39" s="140">
        <v>1</v>
      </c>
      <c r="G39" s="140" t="s">
        <v>185</v>
      </c>
      <c r="H39" s="141">
        <v>35</v>
      </c>
      <c r="I39" s="156"/>
      <c r="J39" s="112"/>
      <c r="K39" s="112"/>
      <c r="L39" s="112"/>
      <c r="M39" s="157"/>
      <c r="N39" s="158"/>
    </row>
    <row r="40" spans="1:14" ht="15" thickBot="1">
      <c r="A40" s="176"/>
      <c r="B40" s="176"/>
      <c r="C40" s="146"/>
      <c r="D40" s="441"/>
      <c r="E40" s="441"/>
      <c r="F40" s="441"/>
      <c r="G40" s="61"/>
      <c r="H40" s="73"/>
      <c r="I40" s="147"/>
      <c r="J40" s="148"/>
      <c r="K40" s="148"/>
      <c r="L40" s="148"/>
      <c r="M40" s="133"/>
      <c r="N40" s="134"/>
    </row>
    <row r="41" spans="1:14" ht="14">
      <c r="A41" s="595" t="s">
        <v>186</v>
      </c>
      <c r="B41" s="595" t="s">
        <v>187</v>
      </c>
      <c r="C41" s="76">
        <v>0.375</v>
      </c>
      <c r="D41" s="67" t="s">
        <v>188</v>
      </c>
      <c r="E41" s="64" t="s">
        <v>189</v>
      </c>
      <c r="F41" s="67">
        <v>1</v>
      </c>
      <c r="G41" s="59" t="s">
        <v>190</v>
      </c>
      <c r="H41" s="79">
        <v>25</v>
      </c>
      <c r="I41" s="117"/>
      <c r="J41" s="118"/>
      <c r="K41" s="118"/>
      <c r="L41" s="118"/>
      <c r="M41" s="119"/>
      <c r="N41" s="119"/>
    </row>
    <row r="42" spans="1:14" ht="14">
      <c r="A42" s="596"/>
      <c r="B42" s="604"/>
      <c r="C42" s="77">
        <v>0.4375</v>
      </c>
      <c r="D42" s="69" t="s">
        <v>191</v>
      </c>
      <c r="E42" s="69" t="s">
        <v>192</v>
      </c>
      <c r="F42" s="53">
        <v>2</v>
      </c>
      <c r="G42" s="52" t="s">
        <v>174</v>
      </c>
      <c r="H42" s="72">
        <v>40</v>
      </c>
      <c r="I42" s="103"/>
      <c r="J42" s="80"/>
      <c r="K42" s="80"/>
      <c r="L42" s="80"/>
      <c r="M42" s="104"/>
      <c r="N42" s="104"/>
    </row>
    <row r="43" spans="1:14" ht="14">
      <c r="A43" s="596"/>
      <c r="B43" s="604"/>
      <c r="C43" s="77">
        <v>0.54166666666666663</v>
      </c>
      <c r="D43" s="69" t="s">
        <v>193</v>
      </c>
      <c r="E43" s="69" t="s">
        <v>194</v>
      </c>
      <c r="F43" s="53">
        <v>3</v>
      </c>
      <c r="G43" s="52" t="s">
        <v>145</v>
      </c>
      <c r="H43" s="159">
        <v>18</v>
      </c>
      <c r="I43" s="103"/>
      <c r="J43" s="80"/>
      <c r="K43" s="80"/>
      <c r="L43" s="80"/>
      <c r="M43" s="104"/>
      <c r="N43" s="104"/>
    </row>
    <row r="44" spans="1:14" ht="14">
      <c r="A44" s="596"/>
      <c r="B44" s="604"/>
      <c r="C44" s="78">
        <v>0.60416666666666663</v>
      </c>
      <c r="D44" s="69" t="s">
        <v>195</v>
      </c>
      <c r="E44" s="69" t="s">
        <v>196</v>
      </c>
      <c r="F44" s="53">
        <v>4</v>
      </c>
      <c r="G44" s="53" t="s">
        <v>170</v>
      </c>
      <c r="H44" s="72">
        <v>41</v>
      </c>
      <c r="I44" s="103"/>
      <c r="J44" s="80"/>
      <c r="K44" s="80"/>
      <c r="L44" s="80"/>
      <c r="M44" s="104"/>
      <c r="N44" s="104"/>
    </row>
    <row r="45" spans="1:14" ht="19" thickBot="1">
      <c r="A45" s="597"/>
      <c r="B45" s="586"/>
      <c r="C45" s="66">
        <v>0.66666666666666663</v>
      </c>
      <c r="D45" s="109"/>
      <c r="E45" s="109"/>
      <c r="F45" s="108"/>
      <c r="G45" s="108"/>
      <c r="H45" s="109"/>
      <c r="I45" s="160"/>
      <c r="J45" s="144"/>
      <c r="K45" s="144"/>
      <c r="L45" s="144"/>
      <c r="M45" s="128"/>
      <c r="N45" s="128"/>
    </row>
    <row r="46" spans="1:14" ht="19" thickBot="1">
      <c r="A46" s="175"/>
      <c r="B46" s="176"/>
      <c r="C46" s="146"/>
      <c r="D46" s="167"/>
      <c r="E46" s="167"/>
      <c r="F46" s="440"/>
      <c r="G46" s="440"/>
      <c r="H46" s="167"/>
      <c r="I46" s="147"/>
      <c r="J46" s="148"/>
      <c r="K46" s="148"/>
      <c r="L46" s="148"/>
      <c r="M46" s="133"/>
      <c r="N46" s="134"/>
    </row>
    <row r="47" spans="1:14" ht="18">
      <c r="A47" s="595" t="s">
        <v>197</v>
      </c>
      <c r="B47" s="584" t="s">
        <v>198</v>
      </c>
      <c r="C47" s="76">
        <v>0.375</v>
      </c>
      <c r="D47" s="161"/>
      <c r="E47" s="161"/>
      <c r="F47" s="162"/>
      <c r="G47" s="162"/>
      <c r="H47" s="161"/>
      <c r="I47" s="99"/>
      <c r="J47" s="100"/>
      <c r="K47" s="100"/>
      <c r="L47" s="100"/>
      <c r="M47" s="101"/>
      <c r="N47" s="102"/>
    </row>
    <row r="48" spans="1:14" ht="14">
      <c r="A48" s="596"/>
      <c r="B48" s="585"/>
      <c r="C48" s="77">
        <v>0.4375</v>
      </c>
      <c r="D48" s="69" t="s">
        <v>199</v>
      </c>
      <c r="E48" s="69" t="s">
        <v>200</v>
      </c>
      <c r="F48" s="56" t="s">
        <v>201</v>
      </c>
      <c r="G48" s="52" t="s">
        <v>164</v>
      </c>
      <c r="H48" s="72">
        <v>18</v>
      </c>
      <c r="I48" s="103"/>
      <c r="J48" s="80"/>
      <c r="K48" s="80"/>
      <c r="L48" s="80"/>
      <c r="M48" s="104"/>
      <c r="N48" s="105"/>
    </row>
    <row r="49" spans="1:14" ht="14">
      <c r="A49" s="596"/>
      <c r="B49" s="585"/>
      <c r="C49" s="77">
        <v>0.54166666666666663</v>
      </c>
      <c r="D49" s="74" t="s">
        <v>202</v>
      </c>
      <c r="E49" s="68" t="s">
        <v>203</v>
      </c>
      <c r="F49" s="53">
        <v>3</v>
      </c>
      <c r="G49" s="51" t="s">
        <v>204</v>
      </c>
      <c r="H49" s="73">
        <v>11</v>
      </c>
      <c r="I49" s="103"/>
      <c r="J49" s="80"/>
      <c r="K49" s="80"/>
      <c r="L49" s="80"/>
      <c r="M49" s="104"/>
      <c r="N49" s="105"/>
    </row>
    <row r="50" spans="1:14" ht="14">
      <c r="A50" s="596"/>
      <c r="B50" s="585"/>
      <c r="C50" s="77">
        <v>0.60416666666666663</v>
      </c>
      <c r="D50" s="70" t="s">
        <v>205</v>
      </c>
      <c r="E50" s="70" t="s">
        <v>206</v>
      </c>
      <c r="F50" s="61">
        <v>4</v>
      </c>
      <c r="G50" s="59" t="s">
        <v>174</v>
      </c>
      <c r="H50" s="57">
        <v>13</v>
      </c>
      <c r="I50" s="103"/>
      <c r="J50" s="80"/>
      <c r="K50" s="80"/>
      <c r="L50" s="80"/>
      <c r="M50" s="104"/>
      <c r="N50" s="105"/>
    </row>
    <row r="51" spans="1:14" ht="15" thickBot="1">
      <c r="A51" s="597"/>
      <c r="B51" s="586"/>
      <c r="C51" s="66">
        <v>0.66666666666666663</v>
      </c>
      <c r="D51" s="65" t="s">
        <v>207</v>
      </c>
      <c r="E51" s="65" t="s">
        <v>208</v>
      </c>
      <c r="F51" s="129">
        <v>3</v>
      </c>
      <c r="G51" s="55" t="s">
        <v>133</v>
      </c>
      <c r="H51" s="130">
        <v>14</v>
      </c>
      <c r="I51" s="156"/>
      <c r="J51" s="112"/>
      <c r="K51" s="112"/>
      <c r="L51" s="112"/>
      <c r="M51" s="157"/>
      <c r="N51" s="163"/>
    </row>
    <row r="52" spans="1:14" ht="18">
      <c r="A52" s="86"/>
      <c r="B52" s="87"/>
      <c r="C52" s="164"/>
      <c r="D52" s="85"/>
      <c r="E52" s="85"/>
      <c r="F52" s="165"/>
      <c r="G52" s="165"/>
      <c r="H52" s="166"/>
      <c r="I52" s="88"/>
      <c r="J52" s="88"/>
      <c r="K52" s="88"/>
      <c r="L52" s="88"/>
      <c r="M52" s="88"/>
      <c r="N52" s="167"/>
    </row>
    <row r="53" spans="1:14" ht="18">
      <c r="A53" s="86"/>
      <c r="B53" s="87"/>
      <c r="C53" s="168"/>
      <c r="D53" s="169"/>
      <c r="E53" s="170" t="s">
        <v>209</v>
      </c>
      <c r="F53" s="88"/>
      <c r="G53" s="89"/>
      <c r="H53" s="589" t="s">
        <v>18</v>
      </c>
      <c r="I53" s="590"/>
      <c r="J53" s="590"/>
      <c r="K53" s="590"/>
      <c r="L53" s="590"/>
      <c r="M53" s="590"/>
      <c r="N53" s="591"/>
    </row>
    <row r="54" spans="1:14" ht="18">
      <c r="A54" s="86"/>
      <c r="B54" s="87"/>
      <c r="C54" s="88"/>
      <c r="D54" s="169"/>
      <c r="E54" s="171" t="s">
        <v>20</v>
      </c>
      <c r="F54" s="172"/>
      <c r="G54" s="172"/>
      <c r="H54" s="592" t="s">
        <v>12</v>
      </c>
      <c r="I54" s="593"/>
      <c r="J54" s="593"/>
      <c r="K54" s="593"/>
      <c r="L54" s="593"/>
      <c r="M54" s="593"/>
      <c r="N54" s="594"/>
    </row>
    <row r="55" spans="1:14" ht="19" thickBot="1">
      <c r="A55" s="587" t="s">
        <v>8</v>
      </c>
      <c r="B55" s="588"/>
      <c r="C55" s="588"/>
      <c r="D55" s="588"/>
      <c r="E55" s="588"/>
      <c r="F55" s="588"/>
      <c r="G55" s="173"/>
      <c r="H55" s="173"/>
      <c r="I55" s="173"/>
      <c r="J55" s="173"/>
      <c r="K55" s="173"/>
      <c r="L55" s="173"/>
      <c r="M55" s="173"/>
      <c r="N55" s="174"/>
    </row>
  </sheetData>
  <mergeCells count="22">
    <mergeCell ref="D4:N4"/>
    <mergeCell ref="D1:N1"/>
    <mergeCell ref="A47:A51"/>
    <mergeCell ref="B47:B51"/>
    <mergeCell ref="D2:N2"/>
    <mergeCell ref="D3:N3"/>
    <mergeCell ref="B41:B45"/>
    <mergeCell ref="A13:A18"/>
    <mergeCell ref="B13:B18"/>
    <mergeCell ref="A6:A11"/>
    <mergeCell ref="B6:B11"/>
    <mergeCell ref="A34:A39"/>
    <mergeCell ref="B34:B39"/>
    <mergeCell ref="A27:A32"/>
    <mergeCell ref="B27:B32"/>
    <mergeCell ref="A20:A25"/>
    <mergeCell ref="I5:M5"/>
    <mergeCell ref="B20:B25"/>
    <mergeCell ref="A55:F55"/>
    <mergeCell ref="H53:N53"/>
    <mergeCell ref="H54:N54"/>
    <mergeCell ref="A41:A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topLeftCell="A4" workbookViewId="0">
      <selection activeCell="C36" sqref="C36:H36"/>
    </sheetView>
  </sheetViews>
  <sheetFormatPr baseColWidth="10" defaultColWidth="8.83203125" defaultRowHeight="13"/>
  <sheetData>
    <row r="1" spans="1:14" ht="18">
      <c r="A1" s="178"/>
      <c r="B1" s="179"/>
      <c r="C1" s="180"/>
      <c r="D1" s="608" t="s">
        <v>6</v>
      </c>
      <c r="E1" s="608"/>
      <c r="F1" s="608"/>
      <c r="G1" s="608"/>
      <c r="H1" s="608"/>
      <c r="I1" s="608"/>
      <c r="J1" s="608"/>
      <c r="K1" s="608"/>
      <c r="L1" s="608"/>
      <c r="M1" s="608"/>
      <c r="N1" s="609"/>
    </row>
    <row r="2" spans="1:14" ht="18">
      <c r="A2" s="181"/>
      <c r="B2" s="182"/>
      <c r="C2" s="183"/>
      <c r="D2" s="612" t="s">
        <v>19</v>
      </c>
      <c r="E2" s="612"/>
      <c r="F2" s="612"/>
      <c r="G2" s="612"/>
      <c r="H2" s="612"/>
      <c r="I2" s="612"/>
      <c r="J2" s="612"/>
      <c r="K2" s="612"/>
      <c r="L2" s="612"/>
      <c r="M2" s="612"/>
      <c r="N2" s="613"/>
    </row>
    <row r="3" spans="1:14" ht="18">
      <c r="A3" s="181"/>
      <c r="B3" s="182"/>
      <c r="C3" s="184"/>
      <c r="D3" s="612" t="s">
        <v>210</v>
      </c>
      <c r="E3" s="612"/>
      <c r="F3" s="612"/>
      <c r="G3" s="612"/>
      <c r="H3" s="612"/>
      <c r="I3" s="612"/>
      <c r="J3" s="612"/>
      <c r="K3" s="612"/>
      <c r="L3" s="612"/>
      <c r="M3" s="612"/>
      <c r="N3" s="613"/>
    </row>
    <row r="4" spans="1:14" ht="19" thickBot="1">
      <c r="A4" s="185"/>
      <c r="B4" s="186"/>
      <c r="C4" s="187"/>
      <c r="D4" s="612" t="s">
        <v>127</v>
      </c>
      <c r="E4" s="614"/>
      <c r="F4" s="614"/>
      <c r="G4" s="614"/>
      <c r="H4" s="614"/>
      <c r="I4" s="614"/>
      <c r="J4" s="614"/>
      <c r="K4" s="614"/>
      <c r="L4" s="614"/>
      <c r="M4" s="614"/>
      <c r="N4" s="615"/>
    </row>
    <row r="5" spans="1:14" ht="17" thickBot="1">
      <c r="A5" s="188" t="s">
        <v>13</v>
      </c>
      <c r="B5" s="188" t="s">
        <v>14</v>
      </c>
      <c r="C5" s="192" t="s">
        <v>0</v>
      </c>
      <c r="D5" s="189" t="s">
        <v>7</v>
      </c>
      <c r="E5" s="190" t="s">
        <v>1</v>
      </c>
      <c r="F5" s="191" t="s">
        <v>16</v>
      </c>
      <c r="G5" s="191" t="s">
        <v>2</v>
      </c>
      <c r="H5" s="191" t="s">
        <v>3</v>
      </c>
      <c r="I5" s="581" t="s">
        <v>4</v>
      </c>
      <c r="J5" s="582"/>
      <c r="K5" s="582"/>
      <c r="L5" s="582"/>
      <c r="M5" s="583"/>
      <c r="N5" s="50" t="s">
        <v>5</v>
      </c>
    </row>
    <row r="6" spans="1:14" ht="15" thickBot="1">
      <c r="A6" s="616" t="s">
        <v>22</v>
      </c>
      <c r="B6" s="610" t="s">
        <v>9</v>
      </c>
      <c r="C6" s="230">
        <v>0.375</v>
      </c>
      <c r="D6" s="231">
        <v>237911103</v>
      </c>
      <c r="E6" s="232" t="s">
        <v>211</v>
      </c>
      <c r="F6" s="193">
        <v>1</v>
      </c>
      <c r="G6" s="253" t="s">
        <v>212</v>
      </c>
      <c r="H6" s="194">
        <v>44</v>
      </c>
      <c r="I6" s="194"/>
      <c r="J6" s="194"/>
      <c r="K6" s="194"/>
      <c r="L6" s="194"/>
      <c r="M6" s="195"/>
      <c r="N6" s="196"/>
    </row>
    <row r="7" spans="1:14" ht="15" thickBot="1">
      <c r="A7" s="617"/>
      <c r="B7" s="611"/>
      <c r="C7" s="230">
        <v>0.4375</v>
      </c>
      <c r="D7" s="233">
        <v>2379211106</v>
      </c>
      <c r="E7" s="234" t="s">
        <v>213</v>
      </c>
      <c r="F7" s="197">
        <v>2</v>
      </c>
      <c r="G7" s="197" t="s">
        <v>214</v>
      </c>
      <c r="H7" s="198">
        <v>34</v>
      </c>
      <c r="I7" s="198"/>
      <c r="J7" s="198"/>
      <c r="K7" s="198"/>
      <c r="L7" s="198"/>
      <c r="M7" s="199"/>
      <c r="N7" s="200"/>
    </row>
    <row r="8" spans="1:14" ht="15" thickBot="1">
      <c r="A8" s="617"/>
      <c r="B8" s="611"/>
      <c r="C8" s="230">
        <v>0.54166666666666663</v>
      </c>
      <c r="D8" s="233">
        <v>237931213</v>
      </c>
      <c r="E8" s="234" t="s">
        <v>58</v>
      </c>
      <c r="F8" s="197">
        <v>3</v>
      </c>
      <c r="G8" s="197" t="s">
        <v>215</v>
      </c>
      <c r="H8" s="198">
        <v>17</v>
      </c>
      <c r="I8" s="198"/>
      <c r="J8" s="198"/>
      <c r="K8" s="198"/>
      <c r="L8" s="198"/>
      <c r="M8" s="199"/>
      <c r="N8" s="200"/>
    </row>
    <row r="9" spans="1:14" ht="15" thickBot="1">
      <c r="A9" s="617"/>
      <c r="B9" s="611"/>
      <c r="C9" s="230">
        <v>0.60416666666666663</v>
      </c>
      <c r="D9" s="233">
        <v>237941201</v>
      </c>
      <c r="E9" s="235" t="s">
        <v>216</v>
      </c>
      <c r="F9" s="197">
        <v>4</v>
      </c>
      <c r="G9" s="197" t="s">
        <v>215</v>
      </c>
      <c r="H9" s="198">
        <v>50</v>
      </c>
      <c r="I9" s="198"/>
      <c r="J9" s="198"/>
      <c r="K9" s="198"/>
      <c r="L9" s="198"/>
      <c r="M9" s="199"/>
      <c r="N9" s="200"/>
    </row>
    <row r="10" spans="1:14" ht="15" thickBot="1">
      <c r="A10" s="617"/>
      <c r="B10" s="611"/>
      <c r="C10" s="230">
        <v>0.66666666666666663</v>
      </c>
      <c r="D10" s="233">
        <v>237911101</v>
      </c>
      <c r="E10" s="235" t="s">
        <v>136</v>
      </c>
      <c r="F10" s="197">
        <v>1</v>
      </c>
      <c r="G10" s="197" t="s">
        <v>217</v>
      </c>
      <c r="H10" s="198">
        <v>41</v>
      </c>
      <c r="I10" s="198"/>
      <c r="J10" s="198"/>
      <c r="K10" s="198"/>
      <c r="L10" s="198"/>
      <c r="M10" s="199"/>
      <c r="N10" s="200"/>
    </row>
    <row r="11" spans="1:14" ht="15" thickBot="1">
      <c r="A11" s="617"/>
      <c r="B11" s="611"/>
      <c r="C11" s="230">
        <v>0.72916666666666663</v>
      </c>
      <c r="D11" s="233">
        <v>237921107</v>
      </c>
      <c r="E11" s="234" t="s">
        <v>218</v>
      </c>
      <c r="F11" s="197">
        <v>2</v>
      </c>
      <c r="G11" s="197" t="s">
        <v>219</v>
      </c>
      <c r="H11" s="198">
        <v>43</v>
      </c>
      <c r="I11" s="198"/>
      <c r="J11" s="198"/>
      <c r="K11" s="198"/>
      <c r="L11" s="198"/>
      <c r="M11" s="199"/>
      <c r="N11" s="200"/>
    </row>
    <row r="12" spans="1:14" ht="15" thickBot="1">
      <c r="A12" s="618"/>
      <c r="B12" s="611"/>
      <c r="C12" s="230">
        <v>0.79166666666666663</v>
      </c>
      <c r="D12" s="236">
        <v>237931206</v>
      </c>
      <c r="E12" s="237" t="s">
        <v>220</v>
      </c>
      <c r="F12" s="197">
        <v>3</v>
      </c>
      <c r="G12" s="197" t="s">
        <v>221</v>
      </c>
      <c r="H12" s="198">
        <v>29</v>
      </c>
      <c r="I12" s="198"/>
      <c r="J12" s="198"/>
      <c r="K12" s="198"/>
      <c r="L12" s="198"/>
      <c r="M12" s="199"/>
      <c r="N12" s="200"/>
    </row>
    <row r="13" spans="1:14" ht="15" thickBot="1">
      <c r="A13" s="619" t="s">
        <v>21</v>
      </c>
      <c r="B13" s="619" t="s">
        <v>10</v>
      </c>
      <c r="C13" s="238">
        <v>0.375</v>
      </c>
      <c r="D13" s="239">
        <v>431211301</v>
      </c>
      <c r="E13" s="240" t="s">
        <v>39</v>
      </c>
      <c r="F13" s="201">
        <v>1</v>
      </c>
      <c r="G13" s="254" t="s">
        <v>222</v>
      </c>
      <c r="H13" s="202">
        <v>44</v>
      </c>
      <c r="I13" s="202"/>
      <c r="J13" s="202"/>
      <c r="K13" s="202"/>
      <c r="L13" s="202"/>
      <c r="M13" s="203"/>
      <c r="N13" s="203"/>
    </row>
    <row r="14" spans="1:14" ht="15" thickBot="1">
      <c r="A14" s="620"/>
      <c r="B14" s="629"/>
      <c r="C14" s="241">
        <v>0.4375</v>
      </c>
      <c r="D14" s="242">
        <v>237921105</v>
      </c>
      <c r="E14" s="243" t="s">
        <v>223</v>
      </c>
      <c r="F14" s="201">
        <v>2</v>
      </c>
      <c r="G14" s="201" t="s">
        <v>224</v>
      </c>
      <c r="H14" s="202">
        <v>37</v>
      </c>
      <c r="I14" s="202"/>
      <c r="J14" s="202"/>
      <c r="K14" s="202"/>
      <c r="L14" s="202"/>
      <c r="M14" s="203"/>
      <c r="N14" s="203"/>
    </row>
    <row r="15" spans="1:14" ht="15" thickBot="1">
      <c r="A15" s="620"/>
      <c r="B15" s="629"/>
      <c r="C15" s="241">
        <v>0.54166666666666663</v>
      </c>
      <c r="D15" s="242">
        <v>237931102</v>
      </c>
      <c r="E15" s="243" t="s">
        <v>225</v>
      </c>
      <c r="F15" s="201">
        <v>3</v>
      </c>
      <c r="G15" s="201" t="s">
        <v>214</v>
      </c>
      <c r="H15" s="202">
        <v>37</v>
      </c>
      <c r="I15" s="202"/>
      <c r="J15" s="202"/>
      <c r="K15" s="202"/>
      <c r="L15" s="202"/>
      <c r="M15" s="203"/>
      <c r="N15" s="203"/>
    </row>
    <row r="16" spans="1:14" ht="15" thickBot="1">
      <c r="A16" s="620"/>
      <c r="B16" s="629"/>
      <c r="C16" s="241">
        <v>0.60416666666666663</v>
      </c>
      <c r="D16" s="242">
        <v>237941209</v>
      </c>
      <c r="E16" s="244" t="s">
        <v>226</v>
      </c>
      <c r="F16" s="201">
        <v>4</v>
      </c>
      <c r="G16" s="201" t="s">
        <v>224</v>
      </c>
      <c r="H16" s="202">
        <v>35</v>
      </c>
      <c r="I16" s="202"/>
      <c r="J16" s="202"/>
      <c r="K16" s="202"/>
      <c r="L16" s="202"/>
      <c r="M16" s="203"/>
      <c r="N16" s="203"/>
    </row>
    <row r="17" spans="1:14" ht="15" thickBot="1">
      <c r="A17" s="620"/>
      <c r="B17" s="629"/>
      <c r="C17" s="241">
        <v>0.66666666666666663</v>
      </c>
      <c r="D17" s="245">
        <v>237911104</v>
      </c>
      <c r="E17" s="243" t="s">
        <v>227</v>
      </c>
      <c r="F17" s="201">
        <v>1</v>
      </c>
      <c r="G17" s="201" t="s">
        <v>228</v>
      </c>
      <c r="H17" s="202">
        <v>46</v>
      </c>
      <c r="I17" s="202"/>
      <c r="J17" s="202"/>
      <c r="K17" s="202"/>
      <c r="L17" s="202"/>
      <c r="M17" s="203"/>
      <c r="N17" s="203"/>
    </row>
    <row r="18" spans="1:14" ht="15" thickBot="1">
      <c r="A18" s="620"/>
      <c r="B18" s="629"/>
      <c r="C18" s="241">
        <v>0.72916666666666663</v>
      </c>
      <c r="D18" s="242">
        <v>237931101</v>
      </c>
      <c r="E18" s="244" t="s">
        <v>229</v>
      </c>
      <c r="F18" s="201">
        <v>3</v>
      </c>
      <c r="G18" s="201" t="s">
        <v>230</v>
      </c>
      <c r="H18" s="202">
        <v>53</v>
      </c>
      <c r="I18" s="202"/>
      <c r="J18" s="202"/>
      <c r="K18" s="202"/>
      <c r="L18" s="202"/>
      <c r="M18" s="203"/>
      <c r="N18" s="203"/>
    </row>
    <row r="19" spans="1:14" ht="15" thickBot="1">
      <c r="A19" s="621"/>
      <c r="B19" s="629"/>
      <c r="C19" s="241">
        <v>0.79166666666666663</v>
      </c>
      <c r="D19" s="242">
        <v>237941205</v>
      </c>
      <c r="E19" s="244" t="s">
        <v>231</v>
      </c>
      <c r="F19" s="255">
        <v>4</v>
      </c>
      <c r="G19" s="254" t="s">
        <v>232</v>
      </c>
      <c r="H19" s="255">
        <v>51</v>
      </c>
      <c r="I19" s="255"/>
      <c r="J19" s="255"/>
      <c r="K19" s="255"/>
      <c r="L19" s="255"/>
      <c r="M19" s="203"/>
      <c r="N19" s="203"/>
    </row>
    <row r="20" spans="1:14" ht="14">
      <c r="A20" s="622" t="s">
        <v>23</v>
      </c>
      <c r="B20" s="630" t="s">
        <v>11</v>
      </c>
      <c r="C20" s="204">
        <v>0.375</v>
      </c>
      <c r="D20" s="205">
        <v>235711103</v>
      </c>
      <c r="E20" s="205" t="s">
        <v>233</v>
      </c>
      <c r="F20" s="207">
        <v>1</v>
      </c>
      <c r="G20" s="207" t="s">
        <v>234</v>
      </c>
      <c r="H20" s="208">
        <v>42</v>
      </c>
      <c r="I20" s="208"/>
      <c r="J20" s="208"/>
      <c r="K20" s="208"/>
      <c r="L20" s="208"/>
      <c r="M20" s="209"/>
      <c r="N20" s="210"/>
    </row>
    <row r="21" spans="1:14" ht="14">
      <c r="A21" s="623"/>
      <c r="B21" s="631"/>
      <c r="C21" s="206">
        <v>0.4375</v>
      </c>
      <c r="D21" s="207">
        <v>237921103</v>
      </c>
      <c r="E21" s="207" t="s">
        <v>235</v>
      </c>
      <c r="F21" s="207">
        <v>2</v>
      </c>
      <c r="G21" s="207" t="s">
        <v>236</v>
      </c>
      <c r="H21" s="208">
        <v>35</v>
      </c>
      <c r="I21" s="208"/>
      <c r="J21" s="208"/>
      <c r="K21" s="208"/>
      <c r="L21" s="208"/>
      <c r="M21" s="209"/>
      <c r="N21" s="210"/>
    </row>
    <row r="22" spans="1:14" ht="15" thickBot="1">
      <c r="A22" s="623"/>
      <c r="B22" s="631"/>
      <c r="C22" s="222">
        <v>0.54166666666666663</v>
      </c>
      <c r="D22" s="223">
        <v>237931210</v>
      </c>
      <c r="E22" s="224" t="s">
        <v>237</v>
      </c>
      <c r="F22" s="207">
        <v>3</v>
      </c>
      <c r="G22" s="207" t="s">
        <v>224</v>
      </c>
      <c r="H22" s="208">
        <v>43</v>
      </c>
      <c r="I22" s="208"/>
      <c r="J22" s="208"/>
      <c r="K22" s="208"/>
      <c r="L22" s="208"/>
      <c r="M22" s="209"/>
      <c r="N22" s="210"/>
    </row>
    <row r="23" spans="1:14" ht="15" thickBot="1">
      <c r="A23" s="623"/>
      <c r="B23" s="631"/>
      <c r="C23" s="225">
        <v>0.60416666666666663</v>
      </c>
      <c r="D23" s="226">
        <v>237941201</v>
      </c>
      <c r="E23" s="227" t="s">
        <v>238</v>
      </c>
      <c r="F23" s="207">
        <v>4</v>
      </c>
      <c r="G23" s="256" t="s">
        <v>239</v>
      </c>
      <c r="H23" s="208">
        <v>29</v>
      </c>
      <c r="I23" s="208"/>
      <c r="J23" s="208"/>
      <c r="K23" s="208"/>
      <c r="L23" s="208"/>
      <c r="M23" s="209"/>
      <c r="N23" s="210"/>
    </row>
    <row r="24" spans="1:14" ht="15" thickBot="1">
      <c r="A24" s="623"/>
      <c r="B24" s="631"/>
      <c r="C24" s="225">
        <v>0.66666666666666663</v>
      </c>
      <c r="D24" s="226">
        <v>237911102</v>
      </c>
      <c r="E24" s="227" t="s">
        <v>240</v>
      </c>
      <c r="F24" s="207">
        <v>1</v>
      </c>
      <c r="G24" s="207" t="s">
        <v>236</v>
      </c>
      <c r="H24" s="208">
        <v>50</v>
      </c>
      <c r="I24" s="208"/>
      <c r="J24" s="208"/>
      <c r="K24" s="208"/>
      <c r="L24" s="208"/>
      <c r="M24" s="209"/>
      <c r="N24" s="210"/>
    </row>
    <row r="25" spans="1:14" ht="15" thickBot="1">
      <c r="A25" s="623"/>
      <c r="B25" s="631"/>
      <c r="C25" s="225">
        <v>0.72916666666666663</v>
      </c>
      <c r="D25" s="226">
        <v>237931207</v>
      </c>
      <c r="E25" s="227" t="s">
        <v>241</v>
      </c>
      <c r="F25" s="207">
        <v>3</v>
      </c>
      <c r="G25" s="207" t="s">
        <v>239</v>
      </c>
      <c r="H25" s="208">
        <v>34</v>
      </c>
      <c r="I25" s="208"/>
      <c r="J25" s="208"/>
      <c r="K25" s="208"/>
      <c r="L25" s="208"/>
      <c r="M25" s="209"/>
      <c r="N25" s="210"/>
    </row>
    <row r="26" spans="1:14" ht="15" thickBot="1">
      <c r="A26" s="624"/>
      <c r="B26" s="632"/>
      <c r="C26" s="225">
        <v>0.79166666666666663</v>
      </c>
      <c r="D26" s="228">
        <v>237942101</v>
      </c>
      <c r="E26" s="229" t="s">
        <v>242</v>
      </c>
      <c r="F26" s="207">
        <v>4</v>
      </c>
      <c r="G26" s="207" t="s">
        <v>214</v>
      </c>
      <c r="H26" s="208">
        <v>66</v>
      </c>
      <c r="I26" s="208"/>
      <c r="J26" s="208"/>
      <c r="K26" s="208"/>
      <c r="L26" s="208"/>
      <c r="M26" s="209"/>
      <c r="N26" s="210"/>
    </row>
    <row r="27" spans="1:14" ht="14">
      <c r="A27" s="625" t="s">
        <v>24</v>
      </c>
      <c r="B27" s="628" t="s">
        <v>121</v>
      </c>
      <c r="C27" s="246">
        <v>0.375</v>
      </c>
      <c r="D27" s="247">
        <v>730011301</v>
      </c>
      <c r="E27" s="247" t="s">
        <v>243</v>
      </c>
      <c r="F27" s="211">
        <v>1</v>
      </c>
      <c r="G27" s="211" t="s">
        <v>244</v>
      </c>
      <c r="H27" s="212">
        <v>43</v>
      </c>
      <c r="I27" s="212"/>
      <c r="J27" s="212"/>
      <c r="K27" s="212"/>
      <c r="L27" s="212"/>
      <c r="M27" s="213"/>
      <c r="N27" s="213"/>
    </row>
    <row r="28" spans="1:14" ht="14">
      <c r="A28" s="626"/>
      <c r="B28" s="628"/>
      <c r="C28" s="248">
        <v>0.4375</v>
      </c>
      <c r="D28" s="211">
        <v>235721105</v>
      </c>
      <c r="E28" s="211" t="s">
        <v>245</v>
      </c>
      <c r="F28" s="211">
        <v>2</v>
      </c>
      <c r="G28" s="211" t="s">
        <v>246</v>
      </c>
      <c r="H28" s="212">
        <v>44</v>
      </c>
      <c r="I28" s="212"/>
      <c r="J28" s="212"/>
      <c r="K28" s="212"/>
      <c r="L28" s="212"/>
      <c r="M28" s="213"/>
      <c r="N28" s="213"/>
    </row>
    <row r="29" spans="1:14" ht="14">
      <c r="A29" s="626"/>
      <c r="B29" s="628"/>
      <c r="C29" s="248">
        <v>0.54166666666666663</v>
      </c>
      <c r="D29" s="249">
        <v>237931204</v>
      </c>
      <c r="E29" s="249" t="s">
        <v>247</v>
      </c>
      <c r="F29" s="211">
        <v>3</v>
      </c>
      <c r="G29" s="249" t="s">
        <v>232</v>
      </c>
      <c r="H29" s="212">
        <v>27</v>
      </c>
      <c r="I29" s="212"/>
      <c r="J29" s="212"/>
      <c r="K29" s="212"/>
      <c r="L29" s="212"/>
      <c r="M29" s="213"/>
      <c r="N29" s="213"/>
    </row>
    <row r="30" spans="1:14" ht="14">
      <c r="A30" s="626"/>
      <c r="B30" s="628"/>
      <c r="C30" s="248">
        <v>0.60416666666666696</v>
      </c>
      <c r="D30" s="249">
        <v>237941202</v>
      </c>
      <c r="E30" s="249" t="s">
        <v>248</v>
      </c>
      <c r="F30" s="211">
        <v>4</v>
      </c>
      <c r="G30" s="211" t="s">
        <v>249</v>
      </c>
      <c r="H30" s="212">
        <v>11</v>
      </c>
      <c r="I30" s="212"/>
      <c r="J30" s="212"/>
      <c r="K30" s="212"/>
      <c r="L30" s="212"/>
      <c r="M30" s="213"/>
      <c r="N30" s="213"/>
    </row>
    <row r="31" spans="1:14" ht="14">
      <c r="A31" s="626"/>
      <c r="B31" s="628"/>
      <c r="C31" s="248">
        <v>0.66666666666666663</v>
      </c>
      <c r="D31" s="211">
        <v>750011301</v>
      </c>
      <c r="E31" s="211" t="s">
        <v>15</v>
      </c>
      <c r="F31" s="211">
        <v>1</v>
      </c>
      <c r="G31" s="211" t="s">
        <v>250</v>
      </c>
      <c r="H31" s="212">
        <v>39</v>
      </c>
      <c r="I31" s="212"/>
      <c r="J31" s="212"/>
      <c r="K31" s="212"/>
      <c r="L31" s="212"/>
      <c r="M31" s="213"/>
      <c r="N31" s="213"/>
    </row>
    <row r="32" spans="1:14" ht="14">
      <c r="A32" s="626"/>
      <c r="B32" s="628"/>
      <c r="C32" s="248">
        <v>0.72916666666666663</v>
      </c>
      <c r="D32" s="249">
        <v>2379211101</v>
      </c>
      <c r="E32" s="211" t="s">
        <v>251</v>
      </c>
      <c r="F32" s="211">
        <v>2</v>
      </c>
      <c r="G32" s="211" t="s">
        <v>249</v>
      </c>
      <c r="H32" s="212">
        <v>95</v>
      </c>
      <c r="I32" s="212"/>
      <c r="J32" s="212"/>
      <c r="K32" s="212"/>
      <c r="L32" s="212"/>
      <c r="M32" s="213"/>
      <c r="N32" s="213"/>
    </row>
    <row r="33" spans="1:14" ht="15" thickBot="1">
      <c r="A33" s="627"/>
      <c r="B33" s="628"/>
      <c r="C33" s="248">
        <v>0.79166666666666663</v>
      </c>
      <c r="D33" s="249">
        <v>237931211</v>
      </c>
      <c r="E33" s="249" t="s">
        <v>252</v>
      </c>
      <c r="F33" s="211">
        <v>3</v>
      </c>
      <c r="G33" s="211" t="s">
        <v>230</v>
      </c>
      <c r="H33" s="212">
        <v>35</v>
      </c>
      <c r="I33" s="212"/>
      <c r="J33" s="212"/>
      <c r="K33" s="212"/>
      <c r="L33" s="249"/>
      <c r="M33" s="213"/>
      <c r="N33" s="213"/>
    </row>
    <row r="34" spans="1:14" ht="14">
      <c r="A34" s="635" t="s">
        <v>25</v>
      </c>
      <c r="B34" s="633" t="s">
        <v>17</v>
      </c>
      <c r="C34" s="250">
        <v>0.375</v>
      </c>
      <c r="D34" s="214">
        <v>740011301</v>
      </c>
      <c r="E34" s="214" t="s">
        <v>175</v>
      </c>
      <c r="F34" s="214">
        <v>1</v>
      </c>
      <c r="G34" s="214" t="s">
        <v>253</v>
      </c>
      <c r="H34" s="257">
        <v>39</v>
      </c>
      <c r="I34" s="257"/>
      <c r="J34" s="257"/>
      <c r="K34" s="257"/>
      <c r="L34" s="257"/>
      <c r="M34" s="216"/>
      <c r="N34" s="217"/>
    </row>
    <row r="35" spans="1:14" ht="14">
      <c r="A35" s="636"/>
      <c r="B35" s="634"/>
      <c r="C35" s="250">
        <v>0.4375</v>
      </c>
      <c r="D35" s="251">
        <v>237921104</v>
      </c>
      <c r="E35" s="214" t="s">
        <v>254</v>
      </c>
      <c r="F35" s="214">
        <v>2</v>
      </c>
      <c r="G35" s="214" t="s">
        <v>239</v>
      </c>
      <c r="H35" s="215">
        <v>35</v>
      </c>
      <c r="I35" s="215"/>
      <c r="J35" s="215"/>
      <c r="K35" s="215"/>
      <c r="L35" s="215"/>
      <c r="M35" s="216"/>
      <c r="N35" s="217"/>
    </row>
    <row r="36" spans="1:14" ht="14">
      <c r="A36" s="636"/>
      <c r="B36" s="634"/>
      <c r="C36" s="250"/>
      <c r="D36" s="251"/>
      <c r="E36" s="459"/>
      <c r="F36" s="214"/>
      <c r="G36" s="214"/>
      <c r="H36" s="215"/>
      <c r="I36" s="215"/>
      <c r="J36" s="215"/>
      <c r="K36" s="215"/>
      <c r="L36" s="215"/>
      <c r="M36" s="216"/>
      <c r="N36" s="217"/>
    </row>
    <row r="37" spans="1:14" ht="14">
      <c r="A37" s="636"/>
      <c r="B37" s="634"/>
      <c r="C37" s="250">
        <v>0.58333333333333337</v>
      </c>
      <c r="D37" s="251">
        <v>237931205</v>
      </c>
      <c r="E37" s="252" t="s">
        <v>255</v>
      </c>
      <c r="F37" s="214">
        <v>3</v>
      </c>
      <c r="G37" s="214" t="s">
        <v>249</v>
      </c>
      <c r="H37" s="215">
        <v>40</v>
      </c>
      <c r="I37" s="215"/>
      <c r="J37" s="215"/>
      <c r="K37" s="215"/>
      <c r="L37" s="215"/>
      <c r="M37" s="216"/>
      <c r="N37" s="217"/>
    </row>
    <row r="38" spans="1:14" ht="14">
      <c r="A38" s="636"/>
      <c r="B38" s="634"/>
      <c r="C38" s="250">
        <v>0.625</v>
      </c>
      <c r="D38" s="251">
        <v>237941102</v>
      </c>
      <c r="E38" s="214" t="s">
        <v>256</v>
      </c>
      <c r="F38" s="214">
        <v>4</v>
      </c>
      <c r="G38" s="214" t="s">
        <v>221</v>
      </c>
      <c r="H38" s="215">
        <v>66</v>
      </c>
      <c r="I38" s="215"/>
      <c r="J38" s="215"/>
      <c r="K38" s="215"/>
      <c r="L38" s="215"/>
      <c r="M38" s="216"/>
      <c r="N38" s="217"/>
    </row>
    <row r="39" spans="1:14" ht="15" thickBot="1">
      <c r="A39" s="636"/>
      <c r="B39" s="634"/>
      <c r="C39" s="250">
        <v>0.66666666666666663</v>
      </c>
      <c r="D39" s="214"/>
      <c r="E39" s="214"/>
      <c r="F39" s="218"/>
      <c r="G39" s="218"/>
      <c r="H39" s="219"/>
      <c r="I39" s="219"/>
      <c r="J39" s="219"/>
      <c r="K39" s="219"/>
      <c r="L39" s="219"/>
      <c r="M39" s="220"/>
      <c r="N39" s="221"/>
    </row>
    <row r="40" spans="1:14" ht="19" thickBot="1">
      <c r="A40" s="258"/>
      <c r="B40" s="259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4" ht="19" thickBot="1">
      <c r="A41" s="261"/>
      <c r="B41" s="262"/>
      <c r="C41" s="261"/>
      <c r="D41" s="263"/>
      <c r="E41" s="263" t="s">
        <v>18</v>
      </c>
      <c r="F41" s="263"/>
      <c r="G41" s="264"/>
      <c r="H41" s="638" t="s">
        <v>18</v>
      </c>
      <c r="I41" s="638"/>
      <c r="J41" s="638"/>
      <c r="K41" s="638"/>
      <c r="L41" s="638"/>
      <c r="M41" s="638"/>
      <c r="N41" s="639"/>
    </row>
    <row r="42" spans="1:14" ht="19" thickBot="1">
      <c r="A42" s="261"/>
      <c r="B42" s="262"/>
      <c r="C42" s="263"/>
      <c r="D42" s="263"/>
      <c r="E42" s="265" t="s">
        <v>20</v>
      </c>
      <c r="F42" s="266"/>
      <c r="G42" s="266"/>
      <c r="H42" s="640" t="s">
        <v>12</v>
      </c>
      <c r="I42" s="640"/>
      <c r="J42" s="640"/>
      <c r="K42" s="640"/>
      <c r="L42" s="640"/>
      <c r="M42" s="640"/>
      <c r="N42" s="641"/>
    </row>
    <row r="43" spans="1:14" ht="19" thickBot="1">
      <c r="A43" s="637" t="s">
        <v>8</v>
      </c>
      <c r="B43" s="637"/>
      <c r="C43" s="637"/>
      <c r="D43" s="637"/>
      <c r="E43" s="637"/>
      <c r="F43" s="637"/>
      <c r="G43" s="263"/>
      <c r="H43" s="263"/>
      <c r="I43" s="263"/>
      <c r="J43" s="263"/>
      <c r="K43" s="263"/>
      <c r="L43" s="263"/>
      <c r="M43" s="263"/>
      <c r="N43" s="263"/>
    </row>
  </sheetData>
  <mergeCells count="18">
    <mergeCell ref="B34:B39"/>
    <mergeCell ref="A34:A39"/>
    <mergeCell ref="A43:F43"/>
    <mergeCell ref="H41:N41"/>
    <mergeCell ref="H42:N42"/>
    <mergeCell ref="A6:A12"/>
    <mergeCell ref="A13:A19"/>
    <mergeCell ref="A20:A26"/>
    <mergeCell ref="A27:A33"/>
    <mergeCell ref="B27:B33"/>
    <mergeCell ref="B13:B19"/>
    <mergeCell ref="B20:B26"/>
    <mergeCell ref="I5:M5"/>
    <mergeCell ref="D1:N1"/>
    <mergeCell ref="B6:B12"/>
    <mergeCell ref="D2:N2"/>
    <mergeCell ref="D3:N3"/>
    <mergeCell ref="D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topLeftCell="A7" workbookViewId="0">
      <selection activeCell="D36" sqref="D36"/>
    </sheetView>
  </sheetViews>
  <sheetFormatPr baseColWidth="10" defaultColWidth="8.83203125" defaultRowHeight="13"/>
  <sheetData>
    <row r="1" spans="1:10" ht="18">
      <c r="A1" s="178"/>
      <c r="B1" s="179"/>
      <c r="C1" s="180"/>
      <c r="D1" s="608" t="s">
        <v>6</v>
      </c>
      <c r="E1" s="608"/>
      <c r="F1" s="608"/>
      <c r="G1" s="608"/>
      <c r="H1" s="608"/>
      <c r="I1" s="608"/>
      <c r="J1" s="609"/>
    </row>
    <row r="2" spans="1:10" ht="18">
      <c r="A2" s="181"/>
      <c r="B2" s="182"/>
      <c r="C2" s="183"/>
      <c r="D2" s="651" t="s">
        <v>19</v>
      </c>
      <c r="E2" s="651"/>
      <c r="F2" s="651"/>
      <c r="G2" s="651"/>
      <c r="H2" s="651"/>
      <c r="I2" s="651"/>
      <c r="J2" s="652"/>
    </row>
    <row r="3" spans="1:10" ht="18">
      <c r="A3" s="181"/>
      <c r="B3" s="182"/>
      <c r="C3" s="184"/>
      <c r="D3" s="651" t="s">
        <v>257</v>
      </c>
      <c r="E3" s="651"/>
      <c r="F3" s="651"/>
      <c r="G3" s="651"/>
      <c r="H3" s="651"/>
      <c r="I3" s="651"/>
      <c r="J3" s="652"/>
    </row>
    <row r="4" spans="1:10" ht="19" thickBot="1">
      <c r="A4" s="185"/>
      <c r="B4" s="186"/>
      <c r="C4" s="187"/>
      <c r="D4" s="612" t="s">
        <v>258</v>
      </c>
      <c r="E4" s="614"/>
      <c r="F4" s="614"/>
      <c r="G4" s="614"/>
      <c r="H4" s="614"/>
      <c r="I4" s="614"/>
      <c r="J4" s="615"/>
    </row>
    <row r="5" spans="1:10" ht="17" thickBot="1">
      <c r="A5" s="188" t="s">
        <v>13</v>
      </c>
      <c r="B5" s="188" t="s">
        <v>14</v>
      </c>
      <c r="C5" s="271" t="s">
        <v>0</v>
      </c>
      <c r="D5" s="265" t="s">
        <v>7</v>
      </c>
      <c r="E5" s="272" t="s">
        <v>1</v>
      </c>
      <c r="F5" s="188" t="s">
        <v>16</v>
      </c>
      <c r="G5" s="188" t="s">
        <v>2</v>
      </c>
      <c r="H5" s="188" t="s">
        <v>3</v>
      </c>
      <c r="I5" s="93" t="s">
        <v>4</v>
      </c>
      <c r="J5" s="93" t="s">
        <v>5</v>
      </c>
    </row>
    <row r="6" spans="1:10" ht="14">
      <c r="A6" s="642" t="s">
        <v>22</v>
      </c>
      <c r="B6" s="645" t="s">
        <v>9</v>
      </c>
      <c r="C6" s="273">
        <v>0.375</v>
      </c>
      <c r="D6" s="281">
        <v>231311102</v>
      </c>
      <c r="E6" s="280" t="s">
        <v>259</v>
      </c>
      <c r="F6" s="281">
        <v>1</v>
      </c>
      <c r="G6" s="281" t="s">
        <v>260</v>
      </c>
      <c r="H6" s="282">
        <v>49</v>
      </c>
      <c r="I6" s="283"/>
      <c r="J6" s="284"/>
    </row>
    <row r="7" spans="1:10" ht="14">
      <c r="A7" s="643"/>
      <c r="B7" s="646"/>
      <c r="C7" s="274">
        <v>0.4375</v>
      </c>
      <c r="D7" s="324">
        <v>231321101</v>
      </c>
      <c r="E7" s="325" t="s">
        <v>91</v>
      </c>
      <c r="F7" s="324">
        <v>2</v>
      </c>
      <c r="G7" s="324" t="s">
        <v>130</v>
      </c>
      <c r="H7" s="326">
        <v>82</v>
      </c>
      <c r="I7" s="316"/>
      <c r="J7" s="288"/>
    </row>
    <row r="8" spans="1:10" ht="14">
      <c r="A8" s="643"/>
      <c r="B8" s="646"/>
      <c r="C8" s="274">
        <v>0.54166666666666663</v>
      </c>
      <c r="D8" s="331">
        <v>231331207</v>
      </c>
      <c r="E8" s="332" t="s">
        <v>58</v>
      </c>
      <c r="F8" s="331">
        <v>3</v>
      </c>
      <c r="G8" s="331" t="s">
        <v>18</v>
      </c>
      <c r="H8" s="333">
        <v>66</v>
      </c>
      <c r="I8" s="316"/>
      <c r="J8" s="288"/>
    </row>
    <row r="9" spans="1:10" ht="14">
      <c r="A9" s="643"/>
      <c r="B9" s="646"/>
      <c r="C9" s="275">
        <v>0.60416666666666663</v>
      </c>
      <c r="D9" s="290">
        <v>231341101</v>
      </c>
      <c r="E9" s="289" t="s">
        <v>261</v>
      </c>
      <c r="F9" s="290">
        <v>4</v>
      </c>
      <c r="G9" s="290" t="s">
        <v>260</v>
      </c>
      <c r="H9" s="294">
        <v>44</v>
      </c>
      <c r="I9" s="308"/>
      <c r="J9" s="292"/>
    </row>
    <row r="10" spans="1:10" ht="14">
      <c r="A10" s="643"/>
      <c r="B10" s="646"/>
      <c r="C10" s="275">
        <v>0.66666666666666663</v>
      </c>
      <c r="D10" s="321">
        <v>231311105</v>
      </c>
      <c r="E10" s="322" t="s">
        <v>136</v>
      </c>
      <c r="F10" s="321">
        <v>1</v>
      </c>
      <c r="G10" s="321" t="s">
        <v>137</v>
      </c>
      <c r="H10" s="323">
        <v>40</v>
      </c>
      <c r="I10" s="308"/>
      <c r="J10" s="292"/>
    </row>
    <row r="11" spans="1:10" ht="15" thickBot="1">
      <c r="A11" s="644"/>
      <c r="B11" s="646"/>
      <c r="C11" s="275">
        <v>0.72916666666666663</v>
      </c>
      <c r="D11" s="328">
        <v>231321102</v>
      </c>
      <c r="E11" s="329" t="s">
        <v>262</v>
      </c>
      <c r="F11" s="330">
        <v>2</v>
      </c>
      <c r="G11" s="328" t="s">
        <v>263</v>
      </c>
      <c r="H11" s="330">
        <v>82</v>
      </c>
      <c r="I11" s="308"/>
      <c r="J11" s="292"/>
    </row>
    <row r="12" spans="1:10" ht="15" thickBot="1">
      <c r="A12" s="343"/>
      <c r="B12" s="342"/>
      <c r="C12" s="445"/>
      <c r="D12" s="446"/>
      <c r="E12" s="447"/>
      <c r="F12" s="448"/>
      <c r="G12" s="446"/>
      <c r="H12" s="449"/>
      <c r="I12" s="450"/>
      <c r="J12" s="451"/>
    </row>
    <row r="13" spans="1:10" ht="14">
      <c r="A13" s="642" t="s">
        <v>21</v>
      </c>
      <c r="B13" s="642" t="s">
        <v>10</v>
      </c>
      <c r="C13" s="273">
        <v>0.375</v>
      </c>
      <c r="D13" s="341">
        <v>231311104</v>
      </c>
      <c r="E13" s="313" t="s">
        <v>139</v>
      </c>
      <c r="F13" s="312">
        <v>1</v>
      </c>
      <c r="G13" s="312" t="s">
        <v>142</v>
      </c>
      <c r="H13" s="327">
        <v>32</v>
      </c>
      <c r="I13" s="317"/>
      <c r="J13" s="284"/>
    </row>
    <row r="14" spans="1:10" ht="14">
      <c r="A14" s="643"/>
      <c r="B14" s="650"/>
      <c r="C14" s="274">
        <v>0.4375</v>
      </c>
      <c r="D14" s="324">
        <v>231321106</v>
      </c>
      <c r="E14" s="325" t="s">
        <v>141</v>
      </c>
      <c r="F14" s="324">
        <v>2</v>
      </c>
      <c r="G14" s="324" t="s">
        <v>142</v>
      </c>
      <c r="H14" s="326">
        <v>85</v>
      </c>
      <c r="I14" s="316"/>
      <c r="J14" s="288"/>
    </row>
    <row r="15" spans="1:10" ht="14">
      <c r="A15" s="643"/>
      <c r="B15" s="650"/>
      <c r="C15" s="274">
        <v>0.54166666666666663</v>
      </c>
      <c r="D15" s="286">
        <v>231331205</v>
      </c>
      <c r="E15" s="285" t="s">
        <v>264</v>
      </c>
      <c r="F15" s="286">
        <v>3</v>
      </c>
      <c r="G15" s="286" t="s">
        <v>263</v>
      </c>
      <c r="H15" s="293">
        <v>59</v>
      </c>
      <c r="I15" s="316"/>
      <c r="J15" s="288"/>
    </row>
    <row r="16" spans="1:10" ht="14">
      <c r="A16" s="643"/>
      <c r="B16" s="650"/>
      <c r="C16" s="275">
        <v>0.60416666666666663</v>
      </c>
      <c r="D16" s="290">
        <v>231341201</v>
      </c>
      <c r="E16" s="289" t="s">
        <v>265</v>
      </c>
      <c r="F16" s="290">
        <v>4</v>
      </c>
      <c r="G16" s="290" t="s">
        <v>266</v>
      </c>
      <c r="H16" s="294">
        <v>43</v>
      </c>
      <c r="I16" s="308"/>
      <c r="J16" s="292"/>
    </row>
    <row r="17" spans="1:10" ht="14">
      <c r="A17" s="643"/>
      <c r="B17" s="650"/>
      <c r="C17" s="275">
        <v>0.66666666666666663</v>
      </c>
      <c r="D17" s="290"/>
      <c r="E17" s="296"/>
      <c r="F17" s="290"/>
      <c r="G17" s="290"/>
      <c r="H17" s="291"/>
      <c r="I17" s="308"/>
      <c r="J17" s="292"/>
    </row>
    <row r="18" spans="1:10" ht="15" thickBot="1">
      <c r="A18" s="644"/>
      <c r="B18" s="650"/>
      <c r="C18" s="275">
        <v>0.72916666666666663</v>
      </c>
      <c r="D18" s="297">
        <v>231331103</v>
      </c>
      <c r="E18" s="298" t="s">
        <v>267</v>
      </c>
      <c r="F18" s="297">
        <v>3</v>
      </c>
      <c r="G18" s="297" t="s">
        <v>268</v>
      </c>
      <c r="H18" s="299">
        <v>66</v>
      </c>
      <c r="I18" s="308"/>
      <c r="J18" s="292"/>
    </row>
    <row r="19" spans="1:10" ht="15" thickBot="1">
      <c r="A19" s="343"/>
      <c r="B19" s="342"/>
      <c r="C19" s="445"/>
      <c r="D19" s="452"/>
      <c r="E19" s="453"/>
      <c r="F19" s="452"/>
      <c r="G19" s="452"/>
      <c r="H19" s="454"/>
      <c r="I19" s="450"/>
      <c r="J19" s="451"/>
    </row>
    <row r="20" spans="1:10" ht="14">
      <c r="A20" s="642" t="s">
        <v>23</v>
      </c>
      <c r="B20" s="645" t="s">
        <v>11</v>
      </c>
      <c r="C20" s="273">
        <v>0.375</v>
      </c>
      <c r="D20" s="281">
        <v>231311101</v>
      </c>
      <c r="E20" s="280" t="s">
        <v>269</v>
      </c>
      <c r="F20" s="281">
        <v>1</v>
      </c>
      <c r="G20" s="281" t="s">
        <v>263</v>
      </c>
      <c r="H20" s="282">
        <v>44</v>
      </c>
      <c r="I20" s="317"/>
      <c r="J20" s="284"/>
    </row>
    <row r="21" spans="1:10" ht="14">
      <c r="A21" s="643"/>
      <c r="B21" s="646"/>
      <c r="C21" s="274">
        <v>0.4375</v>
      </c>
      <c r="D21" s="286">
        <v>231321104</v>
      </c>
      <c r="E21" s="295" t="s">
        <v>270</v>
      </c>
      <c r="F21" s="286">
        <v>2</v>
      </c>
      <c r="G21" s="286" t="s">
        <v>271</v>
      </c>
      <c r="H21" s="287">
        <v>88</v>
      </c>
      <c r="I21" s="316"/>
      <c r="J21" s="288"/>
    </row>
    <row r="22" spans="1:10" ht="14">
      <c r="A22" s="643"/>
      <c r="B22" s="646"/>
      <c r="C22" s="274">
        <v>0.54166666666666663</v>
      </c>
      <c r="D22" s="331">
        <v>231331104</v>
      </c>
      <c r="E22" s="336" t="s">
        <v>272</v>
      </c>
      <c r="F22" s="331">
        <v>3</v>
      </c>
      <c r="G22" s="331" t="s">
        <v>130</v>
      </c>
      <c r="H22" s="337">
        <v>51</v>
      </c>
      <c r="I22" s="316"/>
      <c r="J22" s="288"/>
    </row>
    <row r="23" spans="1:10" ht="14">
      <c r="A23" s="643"/>
      <c r="B23" s="646"/>
      <c r="C23" s="275">
        <v>0.60416666666666663</v>
      </c>
      <c r="D23" s="290">
        <v>231341210</v>
      </c>
      <c r="E23" s="296" t="s">
        <v>252</v>
      </c>
      <c r="F23" s="290">
        <v>4</v>
      </c>
      <c r="G23" s="290" t="s">
        <v>271</v>
      </c>
      <c r="H23" s="291">
        <v>48</v>
      </c>
      <c r="I23" s="308"/>
      <c r="J23" s="292"/>
    </row>
    <row r="24" spans="1:10" ht="14">
      <c r="A24" s="643"/>
      <c r="B24" s="646"/>
      <c r="C24" s="275">
        <v>0.66666666666666663</v>
      </c>
      <c r="D24" s="290"/>
      <c r="E24" s="296"/>
      <c r="F24" s="290"/>
      <c r="G24" s="290"/>
      <c r="H24" s="291"/>
      <c r="I24" s="308"/>
      <c r="J24" s="292"/>
    </row>
    <row r="25" spans="1:10" ht="15" thickBot="1">
      <c r="A25" s="644"/>
      <c r="B25" s="647"/>
      <c r="C25" s="277">
        <v>0.72916666666666663</v>
      </c>
      <c r="D25" s="338">
        <v>231341212</v>
      </c>
      <c r="E25" s="339" t="s">
        <v>160</v>
      </c>
      <c r="F25" s="338">
        <v>4</v>
      </c>
      <c r="G25" s="338" t="s">
        <v>161</v>
      </c>
      <c r="H25" s="340">
        <v>39</v>
      </c>
      <c r="I25" s="318"/>
      <c r="J25" s="300"/>
    </row>
    <row r="26" spans="1:10" ht="15" thickBot="1">
      <c r="A26" s="343"/>
      <c r="B26" s="342"/>
      <c r="C26" s="455"/>
      <c r="D26" s="446"/>
      <c r="E26" s="456"/>
      <c r="F26" s="446"/>
      <c r="G26" s="446"/>
      <c r="H26" s="457"/>
      <c r="I26" s="450"/>
      <c r="J26" s="451"/>
    </row>
    <row r="27" spans="1:10" ht="14">
      <c r="A27" s="642" t="s">
        <v>24</v>
      </c>
      <c r="B27" s="650" t="s">
        <v>273</v>
      </c>
      <c r="C27" s="278">
        <v>0.375</v>
      </c>
      <c r="D27" s="301">
        <v>231311103</v>
      </c>
      <c r="E27" s="302" t="s">
        <v>274</v>
      </c>
      <c r="F27" s="301">
        <v>1</v>
      </c>
      <c r="G27" s="301" t="s">
        <v>275</v>
      </c>
      <c r="H27" s="303">
        <v>30</v>
      </c>
      <c r="I27" s="319"/>
      <c r="J27" s="304"/>
    </row>
    <row r="28" spans="1:10" ht="14">
      <c r="A28" s="643"/>
      <c r="B28" s="650"/>
      <c r="C28" s="276">
        <v>0.4375</v>
      </c>
      <c r="D28" s="286">
        <v>231321103</v>
      </c>
      <c r="E28" s="285" t="s">
        <v>276</v>
      </c>
      <c r="F28" s="286">
        <v>2</v>
      </c>
      <c r="G28" s="286" t="s">
        <v>268</v>
      </c>
      <c r="H28" s="293">
        <v>72</v>
      </c>
      <c r="I28" s="316"/>
      <c r="J28" s="288"/>
    </row>
    <row r="29" spans="1:10" ht="14">
      <c r="A29" s="643"/>
      <c r="B29" s="650"/>
      <c r="C29" s="276">
        <v>0.54166666666666663</v>
      </c>
      <c r="D29" s="331">
        <v>231331102</v>
      </c>
      <c r="E29" s="332" t="s">
        <v>277</v>
      </c>
      <c r="F29" s="331">
        <v>3</v>
      </c>
      <c r="G29" s="331" t="s">
        <v>278</v>
      </c>
      <c r="H29" s="333">
        <v>86</v>
      </c>
      <c r="I29" s="316"/>
      <c r="J29" s="288"/>
    </row>
    <row r="30" spans="1:10" ht="14">
      <c r="A30" s="643"/>
      <c r="B30" s="650"/>
      <c r="C30" s="279">
        <v>0.60416666666666663</v>
      </c>
      <c r="D30" s="328">
        <v>231341206</v>
      </c>
      <c r="E30" s="334" t="s">
        <v>279</v>
      </c>
      <c r="F30" s="328">
        <v>4</v>
      </c>
      <c r="G30" s="328" t="s">
        <v>170</v>
      </c>
      <c r="H30" s="335">
        <v>44</v>
      </c>
      <c r="I30" s="316"/>
      <c r="J30" s="292"/>
    </row>
    <row r="31" spans="1:10" ht="14">
      <c r="A31" s="643"/>
      <c r="B31" s="650"/>
      <c r="C31" s="279">
        <v>0.66666666666666663</v>
      </c>
      <c r="D31" s="321">
        <v>750011301</v>
      </c>
      <c r="E31" s="322" t="s">
        <v>15</v>
      </c>
      <c r="F31" s="321">
        <v>1</v>
      </c>
      <c r="G31" s="321" t="s">
        <v>280</v>
      </c>
      <c r="H31" s="323">
        <v>34</v>
      </c>
      <c r="I31" s="308"/>
      <c r="J31" s="292"/>
    </row>
    <row r="32" spans="1:10" ht="15" thickBot="1">
      <c r="A32" s="644"/>
      <c r="B32" s="650"/>
      <c r="C32" s="279">
        <v>0.72916666666666663</v>
      </c>
      <c r="D32" s="290"/>
      <c r="E32" s="289"/>
      <c r="F32" s="290"/>
      <c r="G32" s="290"/>
      <c r="H32" s="294"/>
      <c r="I32" s="308"/>
      <c r="J32" s="292"/>
    </row>
    <row r="33" spans="1:10" ht="15" thickBot="1">
      <c r="A33" s="343"/>
      <c r="B33" s="342"/>
      <c r="C33" s="455"/>
      <c r="D33" s="452"/>
      <c r="E33" s="453"/>
      <c r="F33" s="452"/>
      <c r="G33" s="452"/>
      <c r="H33" s="458"/>
      <c r="I33" s="450"/>
      <c r="J33" s="451"/>
    </row>
    <row r="34" spans="1:10" ht="14">
      <c r="A34" s="642" t="s">
        <v>25</v>
      </c>
      <c r="B34" s="645" t="s">
        <v>17</v>
      </c>
      <c r="C34" s="273">
        <v>0.375</v>
      </c>
      <c r="D34" s="312">
        <v>740011301</v>
      </c>
      <c r="E34" s="313" t="s">
        <v>175</v>
      </c>
      <c r="F34" s="312">
        <v>1</v>
      </c>
      <c r="G34" s="312" t="s">
        <v>176</v>
      </c>
      <c r="H34" s="313">
        <v>40</v>
      </c>
      <c r="I34" s="317"/>
      <c r="J34" s="284"/>
    </row>
    <row r="35" spans="1:10" ht="14">
      <c r="A35" s="643"/>
      <c r="B35" s="646"/>
      <c r="C35" s="274">
        <v>0.4375</v>
      </c>
      <c r="D35" s="286">
        <v>231321105</v>
      </c>
      <c r="E35" s="285" t="s">
        <v>42</v>
      </c>
      <c r="F35" s="286">
        <v>2</v>
      </c>
      <c r="G35" s="286" t="s">
        <v>275</v>
      </c>
      <c r="H35" s="293">
        <v>78</v>
      </c>
      <c r="I35" s="316"/>
      <c r="J35" s="288"/>
    </row>
    <row r="36" spans="1:10" ht="14">
      <c r="A36" s="643"/>
      <c r="B36" s="646"/>
      <c r="C36" s="274">
        <v>0.54166666666666663</v>
      </c>
      <c r="D36" s="286"/>
      <c r="E36" s="285"/>
      <c r="F36" s="286"/>
      <c r="G36" s="286"/>
      <c r="H36" s="285"/>
      <c r="I36" s="316"/>
      <c r="J36" s="288"/>
    </row>
    <row r="37" spans="1:10" ht="14">
      <c r="A37" s="643"/>
      <c r="B37" s="646"/>
      <c r="C37" s="275">
        <v>0.60416666666666663</v>
      </c>
      <c r="D37" s="290">
        <v>231331101</v>
      </c>
      <c r="E37" s="285" t="s">
        <v>281</v>
      </c>
      <c r="F37" s="286">
        <v>3</v>
      </c>
      <c r="G37" s="286" t="s">
        <v>260</v>
      </c>
      <c r="H37" s="285">
        <v>59</v>
      </c>
      <c r="I37" s="308"/>
      <c r="J37" s="292"/>
    </row>
    <row r="38" spans="1:10" ht="14">
      <c r="A38" s="643"/>
      <c r="B38" s="646"/>
      <c r="C38" s="275">
        <v>0.66666666666666663</v>
      </c>
      <c r="D38" s="290">
        <v>231341211</v>
      </c>
      <c r="E38" s="289" t="s">
        <v>282</v>
      </c>
      <c r="F38" s="290">
        <v>4</v>
      </c>
      <c r="G38" s="290" t="s">
        <v>275</v>
      </c>
      <c r="H38" s="289">
        <v>51</v>
      </c>
      <c r="I38" s="308"/>
      <c r="J38" s="292"/>
    </row>
    <row r="39" spans="1:10" ht="15" thickBot="1">
      <c r="A39" s="644"/>
      <c r="B39" s="647"/>
      <c r="C39" s="277">
        <v>0.72916666666666663</v>
      </c>
      <c r="D39" s="314">
        <v>431211301</v>
      </c>
      <c r="E39" s="315" t="s">
        <v>184</v>
      </c>
      <c r="F39" s="314">
        <v>1</v>
      </c>
      <c r="G39" s="314" t="s">
        <v>185</v>
      </c>
      <c r="H39" s="320">
        <v>38</v>
      </c>
      <c r="I39" s="318"/>
      <c r="J39" s="300"/>
    </row>
    <row r="40" spans="1:10" ht="18">
      <c r="A40" s="181"/>
      <c r="B40" s="182"/>
      <c r="C40" s="183"/>
      <c r="D40" s="183"/>
      <c r="E40" s="311"/>
      <c r="F40" s="310"/>
      <c r="G40" s="310"/>
      <c r="H40" s="183"/>
      <c r="I40" s="183"/>
      <c r="J40" s="267"/>
    </row>
    <row r="41" spans="1:10" ht="18">
      <c r="A41" s="181"/>
      <c r="B41" s="182"/>
      <c r="C41" s="268"/>
      <c r="D41" s="182"/>
      <c r="E41" s="309" t="s">
        <v>271</v>
      </c>
      <c r="F41" s="183"/>
      <c r="G41" s="307" t="s">
        <v>283</v>
      </c>
      <c r="H41" s="183"/>
      <c r="I41" s="183"/>
      <c r="J41" s="267"/>
    </row>
    <row r="42" spans="1:10" ht="18">
      <c r="A42" s="181"/>
      <c r="B42" s="182"/>
      <c r="C42" s="183"/>
      <c r="D42" s="183"/>
      <c r="E42" s="306" t="s">
        <v>20</v>
      </c>
      <c r="F42" s="305"/>
      <c r="G42" s="306" t="s">
        <v>12</v>
      </c>
      <c r="H42" s="183"/>
      <c r="I42" s="183"/>
      <c r="J42" s="267"/>
    </row>
    <row r="43" spans="1:10" ht="19" thickBot="1">
      <c r="A43" s="648" t="s">
        <v>8</v>
      </c>
      <c r="B43" s="649"/>
      <c r="C43" s="649"/>
      <c r="D43" s="649"/>
      <c r="E43" s="649"/>
      <c r="F43" s="649"/>
      <c r="G43" s="269"/>
      <c r="H43" s="269"/>
      <c r="I43" s="269"/>
      <c r="J43" s="270"/>
    </row>
  </sheetData>
  <mergeCells count="15">
    <mergeCell ref="D1:J1"/>
    <mergeCell ref="B6:B11"/>
    <mergeCell ref="D2:J2"/>
    <mergeCell ref="D3:J3"/>
    <mergeCell ref="D4:J4"/>
    <mergeCell ref="A34:A39"/>
    <mergeCell ref="B20:B25"/>
    <mergeCell ref="A43:F43"/>
    <mergeCell ref="A6:A11"/>
    <mergeCell ref="A13:A18"/>
    <mergeCell ref="A20:A25"/>
    <mergeCell ref="A27:A32"/>
    <mergeCell ref="B34:B39"/>
    <mergeCell ref="B13:B18"/>
    <mergeCell ref="B27:B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5"/>
  <sheetViews>
    <sheetView topLeftCell="A13" workbookViewId="0">
      <selection activeCell="C40" sqref="A40:IV40"/>
    </sheetView>
  </sheetViews>
  <sheetFormatPr baseColWidth="10" defaultColWidth="8.83203125" defaultRowHeight="13"/>
  <sheetData>
    <row r="1" spans="1:14" ht="18">
      <c r="A1" s="178"/>
      <c r="B1" s="179"/>
      <c r="C1" s="180"/>
      <c r="D1" s="608" t="s">
        <v>6</v>
      </c>
      <c r="E1" s="608"/>
      <c r="F1" s="608"/>
      <c r="G1" s="608"/>
      <c r="H1" s="608"/>
      <c r="I1" s="608"/>
      <c r="J1" s="608"/>
      <c r="K1" s="608"/>
      <c r="L1" s="608"/>
      <c r="M1" s="608"/>
      <c r="N1" s="609"/>
    </row>
    <row r="2" spans="1:14" ht="18">
      <c r="A2" s="181"/>
      <c r="B2" s="182"/>
      <c r="C2" s="183"/>
      <c r="D2" s="612" t="s">
        <v>19</v>
      </c>
      <c r="E2" s="612"/>
      <c r="F2" s="612"/>
      <c r="G2" s="612"/>
      <c r="H2" s="612"/>
      <c r="I2" s="612"/>
      <c r="J2" s="612"/>
      <c r="K2" s="612"/>
      <c r="L2" s="612"/>
      <c r="M2" s="612"/>
      <c r="N2" s="613"/>
    </row>
    <row r="3" spans="1:14" ht="18">
      <c r="A3" s="181"/>
      <c r="B3" s="182"/>
      <c r="C3" s="184"/>
      <c r="D3" s="612" t="s">
        <v>284</v>
      </c>
      <c r="E3" s="612"/>
      <c r="F3" s="612"/>
      <c r="G3" s="612"/>
      <c r="H3" s="612"/>
      <c r="I3" s="612"/>
      <c r="J3" s="612"/>
      <c r="K3" s="612"/>
      <c r="L3" s="612"/>
      <c r="M3" s="612"/>
      <c r="N3" s="613"/>
    </row>
    <row r="4" spans="1:14" ht="19" thickBot="1">
      <c r="A4" s="185"/>
      <c r="B4" s="186"/>
      <c r="C4" s="184"/>
      <c r="D4" s="612" t="s">
        <v>127</v>
      </c>
      <c r="E4" s="612"/>
      <c r="F4" s="612"/>
      <c r="G4" s="612"/>
      <c r="H4" s="612"/>
      <c r="I4" s="612"/>
      <c r="J4" s="612"/>
      <c r="K4" s="612"/>
      <c r="L4" s="612"/>
      <c r="M4" s="612"/>
      <c r="N4" s="613"/>
    </row>
    <row r="5" spans="1:14" ht="17" thickBot="1">
      <c r="A5" s="188" t="s">
        <v>13</v>
      </c>
      <c r="B5" s="271" t="s">
        <v>14</v>
      </c>
      <c r="C5" s="391" t="s">
        <v>0</v>
      </c>
      <c r="D5" s="392" t="s">
        <v>7</v>
      </c>
      <c r="E5" s="392" t="s">
        <v>1</v>
      </c>
      <c r="F5" s="392" t="s">
        <v>16</v>
      </c>
      <c r="G5" s="392" t="s">
        <v>2</v>
      </c>
      <c r="H5" s="392" t="s">
        <v>3</v>
      </c>
      <c r="I5" s="659" t="s">
        <v>4</v>
      </c>
      <c r="J5" s="659"/>
      <c r="K5" s="659"/>
      <c r="L5" s="659"/>
      <c r="M5" s="659"/>
      <c r="N5" s="393" t="s">
        <v>5</v>
      </c>
    </row>
    <row r="6" spans="1:14" ht="14">
      <c r="A6" s="642" t="s">
        <v>22</v>
      </c>
      <c r="B6" s="645" t="s">
        <v>9</v>
      </c>
      <c r="C6" s="373">
        <v>0.375</v>
      </c>
      <c r="D6" s="405">
        <v>235711105</v>
      </c>
      <c r="E6" s="374" t="s">
        <v>285</v>
      </c>
      <c r="F6" s="374">
        <v>1</v>
      </c>
      <c r="G6" s="374" t="s">
        <v>26</v>
      </c>
      <c r="H6" s="406">
        <v>40</v>
      </c>
      <c r="I6" s="398"/>
      <c r="J6" s="351"/>
      <c r="K6" s="351"/>
      <c r="L6" s="351"/>
      <c r="M6" s="356"/>
      <c r="N6" s="357"/>
    </row>
    <row r="7" spans="1:14" ht="14">
      <c r="A7" s="643"/>
      <c r="B7" s="646"/>
      <c r="C7" s="274">
        <v>0.4375</v>
      </c>
      <c r="D7" s="407">
        <v>235721102</v>
      </c>
      <c r="E7" s="344" t="s">
        <v>286</v>
      </c>
      <c r="F7" s="344">
        <v>2</v>
      </c>
      <c r="G7" s="344" t="s">
        <v>29</v>
      </c>
      <c r="H7" s="408">
        <v>103</v>
      </c>
      <c r="I7" s="399"/>
      <c r="J7" s="345"/>
      <c r="K7" s="345"/>
      <c r="L7" s="345"/>
      <c r="M7" s="352"/>
      <c r="N7" s="358"/>
    </row>
    <row r="8" spans="1:14" ht="14">
      <c r="A8" s="643"/>
      <c r="B8" s="646"/>
      <c r="C8" s="274">
        <v>0.54166666666666663</v>
      </c>
      <c r="D8" s="407">
        <v>235731103</v>
      </c>
      <c r="E8" s="344" t="s">
        <v>287</v>
      </c>
      <c r="F8" s="344">
        <v>3</v>
      </c>
      <c r="G8" s="344" t="s">
        <v>288</v>
      </c>
      <c r="H8" s="408">
        <v>96</v>
      </c>
      <c r="I8" s="399"/>
      <c r="J8" s="345"/>
      <c r="K8" s="345"/>
      <c r="L8" s="345"/>
      <c r="M8" s="352"/>
      <c r="N8" s="358"/>
    </row>
    <row r="9" spans="1:14" ht="14">
      <c r="A9" s="643"/>
      <c r="B9" s="646"/>
      <c r="C9" s="274">
        <v>0.60416666666666663</v>
      </c>
      <c r="D9" s="407">
        <v>235741212</v>
      </c>
      <c r="E9" s="344" t="s">
        <v>289</v>
      </c>
      <c r="F9" s="344">
        <v>4</v>
      </c>
      <c r="G9" s="344" t="s">
        <v>288</v>
      </c>
      <c r="H9" s="408">
        <v>59</v>
      </c>
      <c r="I9" s="399"/>
      <c r="J9" s="345"/>
      <c r="K9" s="345"/>
      <c r="L9" s="345"/>
      <c r="M9" s="352"/>
      <c r="N9" s="358"/>
    </row>
    <row r="10" spans="1:14" ht="14">
      <c r="A10" s="643"/>
      <c r="B10" s="646"/>
      <c r="C10" s="274">
        <v>0.66666666666666663</v>
      </c>
      <c r="D10" s="407">
        <v>235711101</v>
      </c>
      <c r="E10" s="344" t="s">
        <v>136</v>
      </c>
      <c r="F10" s="344">
        <v>1</v>
      </c>
      <c r="G10" s="344" t="s">
        <v>290</v>
      </c>
      <c r="H10" s="408">
        <v>40</v>
      </c>
      <c r="I10" s="399"/>
      <c r="J10" s="345"/>
      <c r="K10" s="345"/>
      <c r="L10" s="345"/>
      <c r="M10" s="352"/>
      <c r="N10" s="358"/>
    </row>
    <row r="11" spans="1:14" ht="19" thickBot="1">
      <c r="A11" s="643"/>
      <c r="B11" s="646"/>
      <c r="C11" s="395">
        <v>0.72916666666666663</v>
      </c>
      <c r="D11" s="409">
        <v>235721106</v>
      </c>
      <c r="E11" s="394" t="s">
        <v>262</v>
      </c>
      <c r="F11" s="394">
        <v>2</v>
      </c>
      <c r="G11" s="394" t="s">
        <v>291</v>
      </c>
      <c r="H11" s="410">
        <v>103</v>
      </c>
      <c r="I11" s="400"/>
      <c r="J11" s="350"/>
      <c r="K11" s="350"/>
      <c r="L11" s="350"/>
      <c r="M11" s="359"/>
      <c r="N11" s="360"/>
    </row>
    <row r="12" spans="1:14" ht="19" thickBot="1">
      <c r="A12" s="343"/>
      <c r="B12" s="342"/>
      <c r="C12" s="460"/>
      <c r="D12" s="461"/>
      <c r="E12" s="462"/>
      <c r="F12" s="462"/>
      <c r="G12" s="462"/>
      <c r="H12" s="463"/>
      <c r="I12" s="464"/>
      <c r="J12" s="465"/>
      <c r="K12" s="465"/>
      <c r="L12" s="465"/>
      <c r="M12" s="466"/>
      <c r="N12" s="467"/>
    </row>
    <row r="13" spans="1:14" ht="14">
      <c r="A13" s="642" t="s">
        <v>21</v>
      </c>
      <c r="B13" s="645" t="s">
        <v>10</v>
      </c>
      <c r="C13" s="273">
        <v>0.375</v>
      </c>
      <c r="D13" s="411">
        <v>235711104</v>
      </c>
      <c r="E13" s="389" t="s">
        <v>292</v>
      </c>
      <c r="F13" s="389">
        <v>1</v>
      </c>
      <c r="G13" s="389" t="s">
        <v>293</v>
      </c>
      <c r="H13" s="412">
        <v>41</v>
      </c>
      <c r="I13" s="398"/>
      <c r="J13" s="351"/>
      <c r="K13" s="351"/>
      <c r="L13" s="351"/>
      <c r="M13" s="356"/>
      <c r="N13" s="357"/>
    </row>
    <row r="14" spans="1:14" ht="14">
      <c r="A14" s="643"/>
      <c r="B14" s="646"/>
      <c r="C14" s="274">
        <v>0.4375</v>
      </c>
      <c r="D14" s="407">
        <v>235721104</v>
      </c>
      <c r="E14" s="344" t="s">
        <v>294</v>
      </c>
      <c r="F14" s="344">
        <v>2</v>
      </c>
      <c r="G14" s="344" t="s">
        <v>295</v>
      </c>
      <c r="H14" s="408">
        <v>97</v>
      </c>
      <c r="I14" s="399"/>
      <c r="J14" s="345"/>
      <c r="K14" s="345"/>
      <c r="L14" s="345"/>
      <c r="M14" s="352"/>
      <c r="N14" s="358"/>
    </row>
    <row r="15" spans="1:14" ht="14">
      <c r="A15" s="643"/>
      <c r="B15" s="646"/>
      <c r="C15" s="274">
        <v>0.54166666666666663</v>
      </c>
      <c r="D15" s="407">
        <v>235731211</v>
      </c>
      <c r="E15" s="344" t="s">
        <v>296</v>
      </c>
      <c r="F15" s="344">
        <v>3</v>
      </c>
      <c r="G15" s="344" t="s">
        <v>295</v>
      </c>
      <c r="H15" s="408">
        <v>115</v>
      </c>
      <c r="I15" s="399"/>
      <c r="J15" s="345"/>
      <c r="K15" s="345"/>
      <c r="L15" s="345"/>
      <c r="M15" s="352"/>
      <c r="N15" s="358"/>
    </row>
    <row r="16" spans="1:14" ht="14">
      <c r="A16" s="643"/>
      <c r="B16" s="646"/>
      <c r="C16" s="375">
        <v>0.60416666666666663</v>
      </c>
      <c r="D16" s="413">
        <v>235741209</v>
      </c>
      <c r="E16" s="376" t="s">
        <v>297</v>
      </c>
      <c r="F16" s="376">
        <v>4</v>
      </c>
      <c r="G16" s="376" t="s">
        <v>298</v>
      </c>
      <c r="H16" s="414">
        <v>51</v>
      </c>
      <c r="I16" s="399"/>
      <c r="J16" s="345"/>
      <c r="K16" s="345"/>
      <c r="L16" s="345"/>
      <c r="M16" s="352"/>
      <c r="N16" s="358"/>
    </row>
    <row r="17" spans="1:14" ht="14">
      <c r="A17" s="643"/>
      <c r="B17" s="646"/>
      <c r="C17" s="380">
        <v>0.66666666666666663</v>
      </c>
      <c r="D17" s="407">
        <v>235711102</v>
      </c>
      <c r="E17" s="344" t="s">
        <v>299</v>
      </c>
      <c r="F17" s="344">
        <v>1</v>
      </c>
      <c r="G17" s="344" t="s">
        <v>300</v>
      </c>
      <c r="H17" s="408">
        <v>34</v>
      </c>
      <c r="I17" s="399"/>
      <c r="J17" s="345"/>
      <c r="K17" s="345"/>
      <c r="L17" s="345"/>
      <c r="M17" s="352"/>
      <c r="N17" s="358"/>
    </row>
    <row r="18" spans="1:14" ht="15" thickBot="1">
      <c r="A18" s="644"/>
      <c r="B18" s="647"/>
      <c r="C18" s="277">
        <v>0.72916666666666663</v>
      </c>
      <c r="D18" s="415">
        <v>235741207</v>
      </c>
      <c r="E18" s="347" t="s">
        <v>301</v>
      </c>
      <c r="F18" s="347">
        <v>4</v>
      </c>
      <c r="G18" s="347" t="s">
        <v>300</v>
      </c>
      <c r="H18" s="416">
        <v>5</v>
      </c>
      <c r="I18" s="401"/>
      <c r="J18" s="390"/>
      <c r="K18" s="390"/>
      <c r="L18" s="390"/>
      <c r="M18" s="359"/>
      <c r="N18" s="360"/>
    </row>
    <row r="19" spans="1:14" ht="15" thickBot="1">
      <c r="A19" s="343"/>
      <c r="B19" s="342"/>
      <c r="C19" s="445"/>
      <c r="D19" s="468"/>
      <c r="E19" s="452"/>
      <c r="F19" s="452"/>
      <c r="G19" s="452"/>
      <c r="H19" s="454"/>
      <c r="I19" s="469"/>
      <c r="J19" s="470"/>
      <c r="K19" s="470"/>
      <c r="L19" s="470"/>
      <c r="M19" s="466"/>
      <c r="N19" s="467"/>
    </row>
    <row r="20" spans="1:14" ht="14">
      <c r="A20" s="642" t="s">
        <v>23</v>
      </c>
      <c r="B20" s="645" t="s">
        <v>11</v>
      </c>
      <c r="C20" s="373">
        <v>0.375</v>
      </c>
      <c r="D20" s="405">
        <v>235711103</v>
      </c>
      <c r="E20" s="374" t="s">
        <v>233</v>
      </c>
      <c r="F20" s="374">
        <v>1</v>
      </c>
      <c r="G20" s="374" t="s">
        <v>302</v>
      </c>
      <c r="H20" s="406">
        <v>47</v>
      </c>
      <c r="I20" s="398"/>
      <c r="J20" s="351"/>
      <c r="K20" s="351"/>
      <c r="L20" s="351"/>
      <c r="M20" s="356"/>
      <c r="N20" s="357"/>
    </row>
    <row r="21" spans="1:14" ht="14">
      <c r="A21" s="643"/>
      <c r="B21" s="646"/>
      <c r="C21" s="274">
        <v>0.4375</v>
      </c>
      <c r="D21" s="407">
        <v>235721103</v>
      </c>
      <c r="E21" s="344" t="s">
        <v>303</v>
      </c>
      <c r="F21" s="344">
        <v>2</v>
      </c>
      <c r="G21" s="344" t="s">
        <v>293</v>
      </c>
      <c r="H21" s="408">
        <v>102</v>
      </c>
      <c r="I21" s="399"/>
      <c r="J21" s="345"/>
      <c r="K21" s="345"/>
      <c r="L21" s="345"/>
      <c r="M21" s="352"/>
      <c r="N21" s="358"/>
    </row>
    <row r="22" spans="1:14" ht="14">
      <c r="A22" s="643"/>
      <c r="B22" s="646"/>
      <c r="C22" s="274">
        <v>0.54166666666666663</v>
      </c>
      <c r="D22" s="407">
        <v>235741201</v>
      </c>
      <c r="E22" s="344" t="s">
        <v>304</v>
      </c>
      <c r="F22" s="344">
        <v>4</v>
      </c>
      <c r="G22" s="344" t="s">
        <v>290</v>
      </c>
      <c r="H22" s="408">
        <v>9</v>
      </c>
      <c r="I22" s="399"/>
      <c r="J22" s="345"/>
      <c r="K22" s="345"/>
      <c r="L22" s="345"/>
      <c r="M22" s="352"/>
      <c r="N22" s="358"/>
    </row>
    <row r="23" spans="1:14" ht="14">
      <c r="A23" s="643"/>
      <c r="B23" s="646"/>
      <c r="C23" s="274">
        <v>0.60416666666666663</v>
      </c>
      <c r="D23" s="407">
        <v>235731101</v>
      </c>
      <c r="E23" s="344" t="s">
        <v>305</v>
      </c>
      <c r="F23" s="344">
        <v>3</v>
      </c>
      <c r="G23" s="344" t="s">
        <v>295</v>
      </c>
      <c r="H23" s="408">
        <v>115</v>
      </c>
      <c r="I23" s="399"/>
      <c r="J23" s="345"/>
      <c r="K23" s="345"/>
      <c r="L23" s="353"/>
      <c r="M23" s="354"/>
      <c r="N23" s="358"/>
    </row>
    <row r="24" spans="1:14" ht="14">
      <c r="A24" s="643"/>
      <c r="B24" s="646"/>
      <c r="C24" s="274">
        <v>0.66666666666666663</v>
      </c>
      <c r="D24" s="407">
        <v>235741205</v>
      </c>
      <c r="E24" s="344" t="s">
        <v>306</v>
      </c>
      <c r="F24" s="344">
        <v>4</v>
      </c>
      <c r="G24" s="344" t="s">
        <v>293</v>
      </c>
      <c r="H24" s="408">
        <v>75</v>
      </c>
      <c r="I24" s="399"/>
      <c r="J24" s="345"/>
      <c r="K24" s="345"/>
      <c r="L24" s="353"/>
      <c r="M24" s="354"/>
      <c r="N24" s="358"/>
    </row>
    <row r="25" spans="1:14" ht="14">
      <c r="A25" s="643"/>
      <c r="B25" s="646"/>
      <c r="C25" s="274">
        <v>0.72916666666666663</v>
      </c>
      <c r="D25" s="407">
        <v>235731202</v>
      </c>
      <c r="E25" s="344" t="s">
        <v>307</v>
      </c>
      <c r="F25" s="344">
        <v>3</v>
      </c>
      <c r="G25" s="344" t="s">
        <v>293</v>
      </c>
      <c r="H25" s="408">
        <v>115</v>
      </c>
      <c r="I25" s="399"/>
      <c r="J25" s="345"/>
      <c r="K25" s="345"/>
      <c r="L25" s="353"/>
      <c r="M25" s="354"/>
      <c r="N25" s="358"/>
    </row>
    <row r="26" spans="1:14" ht="19" thickBot="1">
      <c r="A26" s="644"/>
      <c r="B26" s="647"/>
      <c r="C26" s="396">
        <v>0.79166666666666663</v>
      </c>
      <c r="D26" s="415">
        <v>235741103</v>
      </c>
      <c r="E26" s="347" t="s">
        <v>308</v>
      </c>
      <c r="F26" s="347">
        <v>4</v>
      </c>
      <c r="G26" s="347" t="s">
        <v>290</v>
      </c>
      <c r="H26" s="416">
        <v>3</v>
      </c>
      <c r="I26" s="400"/>
      <c r="J26" s="350"/>
      <c r="K26" s="350"/>
      <c r="L26" s="364"/>
      <c r="M26" s="365"/>
      <c r="N26" s="360"/>
    </row>
    <row r="27" spans="1:14" ht="14">
      <c r="A27" s="650" t="s">
        <v>24</v>
      </c>
      <c r="B27" s="646" t="s">
        <v>121</v>
      </c>
      <c r="C27" s="434">
        <v>0.375</v>
      </c>
      <c r="D27" s="417">
        <v>235731102</v>
      </c>
      <c r="E27" s="348" t="s">
        <v>309</v>
      </c>
      <c r="F27" s="348">
        <v>3</v>
      </c>
      <c r="G27" s="348" t="s">
        <v>290</v>
      </c>
      <c r="H27" s="418">
        <v>4</v>
      </c>
      <c r="I27" s="402"/>
      <c r="J27" s="349"/>
      <c r="K27" s="349"/>
      <c r="L27" s="362"/>
      <c r="M27" s="363"/>
      <c r="N27" s="388"/>
    </row>
    <row r="28" spans="1:14" ht="14">
      <c r="A28" s="643"/>
      <c r="B28" s="646"/>
      <c r="C28" s="435">
        <v>0.4375</v>
      </c>
      <c r="D28" s="413">
        <v>235721105</v>
      </c>
      <c r="E28" s="376" t="s">
        <v>245</v>
      </c>
      <c r="F28" s="376">
        <v>2</v>
      </c>
      <c r="G28" s="376" t="s">
        <v>310</v>
      </c>
      <c r="H28" s="414">
        <v>123</v>
      </c>
      <c r="I28" s="399"/>
      <c r="J28" s="345"/>
      <c r="K28" s="345"/>
      <c r="L28" s="353"/>
      <c r="M28" s="354"/>
      <c r="N28" s="358"/>
    </row>
    <row r="29" spans="1:14" ht="14">
      <c r="A29" s="643"/>
      <c r="B29" s="646"/>
      <c r="C29" s="435">
        <v>0.54166666666666663</v>
      </c>
      <c r="D29" s="413">
        <v>235721108</v>
      </c>
      <c r="E29" s="376" t="s">
        <v>277</v>
      </c>
      <c r="F29" s="376">
        <v>2</v>
      </c>
      <c r="G29" s="376" t="s">
        <v>290</v>
      </c>
      <c r="H29" s="414">
        <v>126</v>
      </c>
      <c r="I29" s="399"/>
      <c r="J29" s="345"/>
      <c r="K29" s="345"/>
      <c r="L29" s="353"/>
      <c r="M29" s="354"/>
      <c r="N29" s="358"/>
    </row>
    <row r="30" spans="1:14" ht="14">
      <c r="A30" s="643"/>
      <c r="B30" s="646"/>
      <c r="C30" s="436">
        <v>0.60416666666666663</v>
      </c>
      <c r="D30" s="407">
        <v>235741104</v>
      </c>
      <c r="E30" s="344" t="s">
        <v>311</v>
      </c>
      <c r="F30" s="344">
        <v>4</v>
      </c>
      <c r="G30" s="344" t="s">
        <v>310</v>
      </c>
      <c r="H30" s="408">
        <v>64</v>
      </c>
      <c r="I30" s="399"/>
      <c r="J30" s="345"/>
      <c r="K30" s="345"/>
      <c r="L30" s="353"/>
      <c r="M30" s="354"/>
      <c r="N30" s="358"/>
    </row>
    <row r="31" spans="1:14" ht="14">
      <c r="A31" s="643"/>
      <c r="B31" s="646"/>
      <c r="C31" s="435">
        <v>0.66666666666666663</v>
      </c>
      <c r="D31" s="413">
        <v>750011301</v>
      </c>
      <c r="E31" s="376" t="s">
        <v>15</v>
      </c>
      <c r="F31" s="376">
        <v>1</v>
      </c>
      <c r="G31" s="376" t="s">
        <v>28</v>
      </c>
      <c r="H31" s="414">
        <v>35</v>
      </c>
      <c r="I31" s="399"/>
      <c r="J31" s="345"/>
      <c r="K31" s="345"/>
      <c r="L31" s="353"/>
      <c r="M31" s="354"/>
      <c r="N31" s="358"/>
    </row>
    <row r="32" spans="1:14" ht="18">
      <c r="A32" s="643"/>
      <c r="B32" s="646"/>
      <c r="C32" s="437">
        <v>0.72916666666666663</v>
      </c>
      <c r="D32" s="407">
        <v>235731209</v>
      </c>
      <c r="E32" s="344" t="s">
        <v>312</v>
      </c>
      <c r="F32" s="344">
        <v>3</v>
      </c>
      <c r="G32" s="344" t="s">
        <v>290</v>
      </c>
      <c r="H32" s="408">
        <v>98</v>
      </c>
      <c r="I32" s="399"/>
      <c r="J32" s="345"/>
      <c r="K32" s="345"/>
      <c r="L32" s="353"/>
      <c r="M32" s="354"/>
      <c r="N32" s="358"/>
    </row>
    <row r="33" spans="1:14" ht="19" thickBot="1">
      <c r="A33" s="643"/>
      <c r="B33" s="646"/>
      <c r="C33" s="438">
        <v>0.79166666666666663</v>
      </c>
      <c r="D33" s="419">
        <v>235741106</v>
      </c>
      <c r="E33" s="382" t="s">
        <v>313</v>
      </c>
      <c r="F33" s="382">
        <v>4</v>
      </c>
      <c r="G33" s="382" t="s">
        <v>314</v>
      </c>
      <c r="H33" s="420">
        <v>65</v>
      </c>
      <c r="I33" s="403"/>
      <c r="J33" s="346"/>
      <c r="K33" s="346"/>
      <c r="L33" s="366"/>
      <c r="M33" s="367"/>
      <c r="N33" s="383"/>
    </row>
    <row r="34" spans="1:14" ht="14">
      <c r="A34" s="642" t="s">
        <v>25</v>
      </c>
      <c r="B34" s="645" t="s">
        <v>17</v>
      </c>
      <c r="C34" s="373">
        <v>0.375</v>
      </c>
      <c r="D34" s="405">
        <v>740011301</v>
      </c>
      <c r="E34" s="374" t="s">
        <v>175</v>
      </c>
      <c r="F34" s="374">
        <v>1</v>
      </c>
      <c r="G34" s="374" t="s">
        <v>27</v>
      </c>
      <c r="H34" s="421">
        <v>39</v>
      </c>
      <c r="I34" s="404"/>
      <c r="J34" s="368"/>
      <c r="K34" s="368"/>
      <c r="L34" s="369"/>
      <c r="M34" s="370"/>
      <c r="N34" s="357"/>
    </row>
    <row r="35" spans="1:14" ht="14">
      <c r="A35" s="643"/>
      <c r="B35" s="646"/>
      <c r="C35" s="380">
        <v>0.4375</v>
      </c>
      <c r="D35" s="422">
        <v>235741105</v>
      </c>
      <c r="E35" s="379" t="s">
        <v>315</v>
      </c>
      <c r="F35" s="379">
        <v>4</v>
      </c>
      <c r="G35" s="379" t="s">
        <v>316</v>
      </c>
      <c r="H35" s="423">
        <v>74</v>
      </c>
      <c r="I35" s="399"/>
      <c r="J35" s="345"/>
      <c r="K35" s="345"/>
      <c r="L35" s="353"/>
      <c r="M35" s="354"/>
      <c r="N35" s="358"/>
    </row>
    <row r="36" spans="1:14" ht="18">
      <c r="A36" s="643"/>
      <c r="B36" s="646"/>
      <c r="C36" s="380">
        <v>0.54166666666666663</v>
      </c>
      <c r="D36" s="424"/>
      <c r="E36" s="386"/>
      <c r="F36" s="386"/>
      <c r="G36" s="386"/>
      <c r="H36" s="425"/>
      <c r="I36" s="399"/>
      <c r="J36" s="345"/>
      <c r="K36" s="345"/>
      <c r="L36" s="353"/>
      <c r="M36" s="354"/>
      <c r="N36" s="358"/>
    </row>
    <row r="37" spans="1:14" ht="14">
      <c r="A37" s="643"/>
      <c r="B37" s="646"/>
      <c r="C37" s="274">
        <v>0.60416666666666663</v>
      </c>
      <c r="D37" s="422">
        <v>235731203</v>
      </c>
      <c r="E37" s="379" t="s">
        <v>317</v>
      </c>
      <c r="F37" s="379">
        <v>3</v>
      </c>
      <c r="G37" s="379" t="s">
        <v>316</v>
      </c>
      <c r="H37" s="423">
        <v>94</v>
      </c>
      <c r="I37" s="399"/>
      <c r="J37" s="345"/>
      <c r="K37" s="345"/>
      <c r="L37" s="353"/>
      <c r="M37" s="354"/>
      <c r="N37" s="358"/>
    </row>
    <row r="38" spans="1:14" ht="14">
      <c r="A38" s="643"/>
      <c r="B38" s="646"/>
      <c r="C38" s="274">
        <v>0.66666666666666663</v>
      </c>
      <c r="D38" s="407">
        <v>235721107</v>
      </c>
      <c r="E38" s="344" t="s">
        <v>318</v>
      </c>
      <c r="F38" s="344">
        <v>2</v>
      </c>
      <c r="G38" s="344" t="s">
        <v>319</v>
      </c>
      <c r="H38" s="408">
        <v>111</v>
      </c>
      <c r="I38" s="399"/>
      <c r="J38" s="345"/>
      <c r="K38" s="345"/>
      <c r="L38" s="353"/>
      <c r="M38" s="354"/>
      <c r="N38" s="358"/>
    </row>
    <row r="39" spans="1:14" ht="19" thickBot="1">
      <c r="A39" s="644"/>
      <c r="B39" s="647"/>
      <c r="C39" s="397">
        <v>0.72916666666666663</v>
      </c>
      <c r="D39" s="426">
        <v>431211301</v>
      </c>
      <c r="E39" s="387" t="s">
        <v>320</v>
      </c>
      <c r="F39" s="387">
        <v>1</v>
      </c>
      <c r="G39" s="387" t="s">
        <v>319</v>
      </c>
      <c r="H39" s="427">
        <v>53</v>
      </c>
      <c r="I39" s="400"/>
      <c r="J39" s="350"/>
      <c r="K39" s="350"/>
      <c r="L39" s="364"/>
      <c r="M39" s="365"/>
      <c r="N39" s="360"/>
    </row>
    <row r="40" spans="1:14" ht="19" thickBot="1">
      <c r="A40" s="343"/>
      <c r="B40" s="342"/>
      <c r="C40" s="471"/>
      <c r="D40" s="472"/>
      <c r="E40" s="473"/>
      <c r="F40" s="473"/>
      <c r="G40" s="473"/>
      <c r="H40" s="474"/>
      <c r="I40" s="464"/>
      <c r="J40" s="465"/>
      <c r="K40" s="465"/>
      <c r="L40" s="475"/>
      <c r="M40" s="476"/>
      <c r="N40" s="477"/>
    </row>
    <row r="41" spans="1:14" ht="18">
      <c r="A41" s="650" t="s">
        <v>186</v>
      </c>
      <c r="B41" s="646" t="s">
        <v>187</v>
      </c>
      <c r="C41" s="381">
        <v>0.375</v>
      </c>
      <c r="D41" s="432"/>
      <c r="E41" s="385"/>
      <c r="F41" s="385"/>
      <c r="G41" s="385"/>
      <c r="H41" s="433"/>
      <c r="I41" s="402"/>
      <c r="J41" s="349"/>
      <c r="K41" s="349"/>
      <c r="L41" s="362"/>
      <c r="M41" s="363"/>
      <c r="N41" s="355"/>
    </row>
    <row r="42" spans="1:14" ht="18">
      <c r="A42" s="643"/>
      <c r="B42" s="646"/>
      <c r="C42" s="380">
        <v>0.4375</v>
      </c>
      <c r="D42" s="430"/>
      <c r="E42" s="307"/>
      <c r="F42" s="307"/>
      <c r="G42" s="307"/>
      <c r="H42" s="431"/>
      <c r="I42" s="399"/>
      <c r="J42" s="345"/>
      <c r="K42" s="345"/>
      <c r="L42" s="353"/>
      <c r="M42" s="354"/>
      <c r="N42" s="352"/>
    </row>
    <row r="43" spans="1:14" ht="18">
      <c r="A43" s="643"/>
      <c r="B43" s="646"/>
      <c r="C43" s="274">
        <v>0.54166666666666663</v>
      </c>
      <c r="D43" s="428"/>
      <c r="E43" s="384"/>
      <c r="F43" s="384"/>
      <c r="G43" s="384"/>
      <c r="H43" s="429"/>
      <c r="I43" s="399"/>
      <c r="J43" s="345"/>
      <c r="K43" s="345"/>
      <c r="L43" s="353"/>
      <c r="M43" s="354"/>
      <c r="N43" s="352"/>
    </row>
    <row r="44" spans="1:14" ht="18">
      <c r="A44" s="643"/>
      <c r="B44" s="646"/>
      <c r="C44" s="380">
        <v>0.60416666666666663</v>
      </c>
      <c r="D44" s="430"/>
      <c r="E44" s="307"/>
      <c r="F44" s="307"/>
      <c r="G44" s="307"/>
      <c r="H44" s="431"/>
      <c r="I44" s="399"/>
      <c r="J44" s="345"/>
      <c r="K44" s="345"/>
      <c r="L44" s="353"/>
      <c r="M44" s="354"/>
      <c r="N44" s="352"/>
    </row>
    <row r="45" spans="1:14" ht="14">
      <c r="A45" s="643"/>
      <c r="B45" s="646"/>
      <c r="C45" s="380">
        <v>0.66666666666666663</v>
      </c>
      <c r="D45" s="422"/>
      <c r="E45" s="379"/>
      <c r="F45" s="379"/>
      <c r="G45" s="379"/>
      <c r="H45" s="423"/>
      <c r="I45" s="399"/>
      <c r="J45" s="345"/>
      <c r="K45" s="345"/>
      <c r="L45" s="353"/>
      <c r="M45" s="354"/>
      <c r="N45" s="352"/>
    </row>
    <row r="46" spans="1:14" ht="15" thickBot="1">
      <c r="A46" s="643"/>
      <c r="B46" s="646"/>
      <c r="C46" s="378">
        <v>0.72916666666666663</v>
      </c>
      <c r="D46" s="426"/>
      <c r="E46" s="387"/>
      <c r="F46" s="387"/>
      <c r="G46" s="387"/>
      <c r="H46" s="427"/>
      <c r="I46" s="403"/>
      <c r="J46" s="346"/>
      <c r="K46" s="346"/>
      <c r="L46" s="371"/>
      <c r="M46" s="367"/>
      <c r="N46" s="361"/>
    </row>
    <row r="47" spans="1:14" ht="18">
      <c r="A47" s="642" t="s">
        <v>197</v>
      </c>
      <c r="B47" s="645" t="s">
        <v>198</v>
      </c>
      <c r="C47" s="377">
        <v>0.375</v>
      </c>
      <c r="D47" s="432"/>
      <c r="E47" s="385"/>
      <c r="F47" s="385"/>
      <c r="G47" s="385"/>
      <c r="H47" s="433"/>
      <c r="I47" s="398"/>
      <c r="J47" s="351"/>
      <c r="K47" s="351"/>
      <c r="L47" s="372"/>
      <c r="M47" s="370"/>
      <c r="N47" s="357"/>
    </row>
    <row r="48" spans="1:14" ht="18">
      <c r="A48" s="643"/>
      <c r="B48" s="646"/>
      <c r="C48" s="274">
        <v>0.4375</v>
      </c>
      <c r="D48" s="430"/>
      <c r="E48" s="307"/>
      <c r="F48" s="307"/>
      <c r="G48" s="307"/>
      <c r="H48" s="431"/>
      <c r="I48" s="399"/>
      <c r="J48" s="345"/>
      <c r="K48" s="345"/>
      <c r="L48" s="353"/>
      <c r="M48" s="354"/>
      <c r="N48" s="358"/>
    </row>
    <row r="49" spans="1:14" ht="18">
      <c r="A49" s="643"/>
      <c r="B49" s="646"/>
      <c r="C49" s="274">
        <v>0.54166666666666663</v>
      </c>
      <c r="D49" s="430"/>
      <c r="E49" s="307"/>
      <c r="F49" s="307"/>
      <c r="G49" s="307"/>
      <c r="H49" s="431"/>
      <c r="I49" s="399"/>
      <c r="J49" s="345"/>
      <c r="K49" s="345"/>
      <c r="L49" s="353"/>
      <c r="M49" s="354"/>
      <c r="N49" s="358"/>
    </row>
    <row r="50" spans="1:14" ht="18">
      <c r="A50" s="643"/>
      <c r="B50" s="646"/>
      <c r="C50" s="274">
        <v>0.60416666666666663</v>
      </c>
      <c r="D50" s="428"/>
      <c r="E50" s="384"/>
      <c r="F50" s="384"/>
      <c r="G50" s="384"/>
      <c r="H50" s="429"/>
      <c r="I50" s="399"/>
      <c r="J50" s="345"/>
      <c r="K50" s="345"/>
      <c r="L50" s="353"/>
      <c r="M50" s="354"/>
      <c r="N50" s="358"/>
    </row>
    <row r="51" spans="1:14" ht="19" thickBot="1">
      <c r="A51" s="644"/>
      <c r="B51" s="647"/>
      <c r="C51" s="277">
        <v>0.66666666666666663</v>
      </c>
      <c r="D51" s="47"/>
      <c r="E51" s="48"/>
      <c r="F51" s="48"/>
      <c r="G51" s="48"/>
      <c r="H51" s="49"/>
      <c r="I51" s="400"/>
      <c r="J51" s="350"/>
      <c r="K51" s="350"/>
      <c r="L51" s="364"/>
      <c r="M51" s="365"/>
      <c r="N51" s="360"/>
    </row>
    <row r="52" spans="1:14" ht="18">
      <c r="A52" s="181"/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267"/>
    </row>
    <row r="53" spans="1:14" ht="18">
      <c r="A53" s="181"/>
      <c r="B53" s="182"/>
      <c r="C53" s="268"/>
      <c r="D53" s="183"/>
      <c r="E53" s="439" t="s">
        <v>18</v>
      </c>
      <c r="F53" s="183"/>
      <c r="G53" s="184"/>
      <c r="H53" s="653" t="s">
        <v>18</v>
      </c>
      <c r="I53" s="654"/>
      <c r="J53" s="654"/>
      <c r="K53" s="654"/>
      <c r="L53" s="654"/>
      <c r="M53" s="654"/>
      <c r="N53" s="655"/>
    </row>
    <row r="54" spans="1:14" ht="18">
      <c r="A54" s="181"/>
      <c r="B54" s="182"/>
      <c r="C54" s="183"/>
      <c r="D54" s="183"/>
      <c r="E54" s="306" t="s">
        <v>20</v>
      </c>
      <c r="F54" s="305"/>
      <c r="G54" s="305"/>
      <c r="H54" s="656" t="s">
        <v>12</v>
      </c>
      <c r="I54" s="657"/>
      <c r="J54" s="657"/>
      <c r="K54" s="657"/>
      <c r="L54" s="657"/>
      <c r="M54" s="657"/>
      <c r="N54" s="658"/>
    </row>
    <row r="55" spans="1:14" ht="19" thickBot="1">
      <c r="A55" s="648" t="s">
        <v>8</v>
      </c>
      <c r="B55" s="649"/>
      <c r="C55" s="649"/>
      <c r="D55" s="649"/>
      <c r="E55" s="649"/>
      <c r="F55" s="649"/>
      <c r="G55" s="269"/>
      <c r="H55" s="269"/>
      <c r="I55" s="269"/>
      <c r="J55" s="269"/>
      <c r="K55" s="269"/>
      <c r="L55" s="269"/>
      <c r="M55" s="269"/>
      <c r="N55" s="270"/>
    </row>
  </sheetData>
  <mergeCells count="22">
    <mergeCell ref="I5:M5"/>
    <mergeCell ref="D1:N1"/>
    <mergeCell ref="A47:A51"/>
    <mergeCell ref="B6:B11"/>
    <mergeCell ref="B47:B51"/>
    <mergeCell ref="D2:N2"/>
    <mergeCell ref="D3:N3"/>
    <mergeCell ref="D4:N4"/>
    <mergeCell ref="A34:A39"/>
    <mergeCell ref="A6:A11"/>
    <mergeCell ref="B34:B39"/>
    <mergeCell ref="A55:F55"/>
    <mergeCell ref="H53:N53"/>
    <mergeCell ref="H54:N54"/>
    <mergeCell ref="A13:A18"/>
    <mergeCell ref="A20:A26"/>
    <mergeCell ref="A27:A33"/>
    <mergeCell ref="A41:A46"/>
    <mergeCell ref="B27:B33"/>
    <mergeCell ref="B13:B18"/>
    <mergeCell ref="B20:B26"/>
    <mergeCell ref="B41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İŞL</vt:lpstr>
      <vt:lpstr>Sayfa1</vt:lpstr>
      <vt:lpstr>Sayfa2</vt:lpstr>
      <vt:lpstr>Sayfa3</vt:lpstr>
      <vt:lpstr>Sayfa4</vt:lpstr>
      <vt:lpstr>Sayfa5</vt:lpstr>
      <vt:lpstr>İŞL!Print_Area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ÖGRENCİİSLERİ</dc:creator>
  <cp:lastModifiedBy>Microsoft Office User</cp:lastModifiedBy>
  <cp:lastPrinted>2021-10-21T11:29:36Z</cp:lastPrinted>
  <dcterms:created xsi:type="dcterms:W3CDTF">2007-07-31T11:37:36Z</dcterms:created>
  <dcterms:modified xsi:type="dcterms:W3CDTF">2022-01-17T13:33:21Z</dcterms:modified>
</cp:coreProperties>
</file>